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hartsheets/sheet3.xml" ContentType="application/vnd.openxmlformats-officedocument.spreadsheetml.chartsheet+xml"/>
  <Override PartName="/xl/drawings/drawing3.xml" ContentType="application/vnd.openxmlformats-officedocument.drawing+xml"/>
  <Override PartName="/xl/worksheets/sheet4.xml" ContentType="application/vnd.openxmlformats-officedocument.spreadsheetml.worksheet+xml"/>
  <Override PartName="/xl/chartsheets/sheet4.xml" ContentType="application/vnd.openxmlformats-officedocument.spreadsheetml.chart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0455" windowHeight="6795" activeTab="0"/>
  </bookViews>
  <sheets>
    <sheet name="World Installed Capacity" sheetId="1" r:id="rId1"/>
    <sheet name="World Installed Capacity (g)" sheetId="2" r:id="rId2"/>
    <sheet name="World Installed Capacity (g-2)" sheetId="3" r:id="rId3"/>
    <sheet name="Installed Capacity by Country" sheetId="4" r:id="rId4"/>
    <sheet name="Top 20 Countries Capacity" sheetId="5" r:id="rId5"/>
    <sheet name="Top 20 Countries Capacity (g)" sheetId="6" r:id="rId6"/>
    <sheet name="Geothermal Share of Total" sheetId="7" r:id="rId7"/>
    <sheet name="Geothermal Share of Total (g)" sheetId="8" r:id="rId8"/>
    <sheet name="Installed Capacity by US State" sheetId="9" r:id="rId9"/>
    <sheet name="U.S. Projects in Pipeline" sheetId="10" r:id="rId10"/>
    <sheet name="Potential for 100% Geothermal" sheetId="11" r:id="rId11"/>
    <sheet name="Manufacturers" sheetId="12" r:id="rId12"/>
  </sheets>
  <externalReferences>
    <externalReference r:id="rId15"/>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T">#REF!</definedName>
  </definedNames>
  <calcPr fullCalcOnLoad="1"/>
</workbook>
</file>

<file path=xl/sharedStrings.xml><?xml version="1.0" encoding="utf-8"?>
<sst xmlns="http://schemas.openxmlformats.org/spreadsheetml/2006/main" count="223" uniqueCount="140">
  <si>
    <t>Year</t>
  </si>
  <si>
    <t>Percent</t>
  </si>
  <si>
    <t>Megawatts</t>
  </si>
  <si>
    <t>Capacity</t>
  </si>
  <si>
    <t>Cumulative Installed Capacity</t>
  </si>
  <si>
    <r>
      <t>2</t>
    </r>
    <r>
      <rPr>
        <sz val="10"/>
        <rFont val="Arial"/>
        <family val="0"/>
      </rPr>
      <t xml:space="preserve"> Projection.</t>
    </r>
  </si>
  <si>
    <t>World Installed Geothermal Power Capacity by Country, 1990-2007</t>
  </si>
  <si>
    <t>Country</t>
  </si>
  <si>
    <t>Australia</t>
  </si>
  <si>
    <t>Austria</t>
  </si>
  <si>
    <t>China</t>
  </si>
  <si>
    <t>Costa Rica</t>
  </si>
  <si>
    <t>El Salvador</t>
  </si>
  <si>
    <t>Ethiopia</t>
  </si>
  <si>
    <t>France</t>
  </si>
  <si>
    <t>Guatemala</t>
  </si>
  <si>
    <t>Iceland</t>
  </si>
  <si>
    <t>Indonesia</t>
  </si>
  <si>
    <t>Italy</t>
  </si>
  <si>
    <t>Japan</t>
  </si>
  <si>
    <t>Kenya</t>
  </si>
  <si>
    <t>Germany</t>
  </si>
  <si>
    <t>Mexico</t>
  </si>
  <si>
    <t>New Zealand</t>
  </si>
  <si>
    <t>Nicaragua</t>
  </si>
  <si>
    <t>Papua New Guinea</t>
  </si>
  <si>
    <t>Philippines</t>
  </si>
  <si>
    <t>Portugal</t>
  </si>
  <si>
    <t>Russia</t>
  </si>
  <si>
    <t>Turkey</t>
  </si>
  <si>
    <t>United States</t>
  </si>
  <si>
    <r>
      <t xml:space="preserve">2007 </t>
    </r>
    <r>
      <rPr>
        <vertAlign val="superscript"/>
        <sz val="10"/>
        <rFont val="Arial"/>
        <family val="2"/>
      </rPr>
      <t>1</t>
    </r>
  </si>
  <si>
    <t>State</t>
  </si>
  <si>
    <t>Alaska</t>
  </si>
  <si>
    <t>California</t>
  </si>
  <si>
    <t>Hawaii</t>
  </si>
  <si>
    <t>Idaho</t>
  </si>
  <si>
    <t>Nevada</t>
  </si>
  <si>
    <t>Utah</t>
  </si>
  <si>
    <t>World Total</t>
  </si>
  <si>
    <t>U.S. Total</t>
  </si>
  <si>
    <t>Number of Projects</t>
  </si>
  <si>
    <t>Expected Capacity</t>
  </si>
  <si>
    <t>Arizona</t>
  </si>
  <si>
    <t>New Mexico</t>
  </si>
  <si>
    <t>Oregon</t>
  </si>
  <si>
    <t>Wyoming</t>
  </si>
  <si>
    <t>Total</t>
  </si>
  <si>
    <t>n.a.</t>
  </si>
  <si>
    <t>Low Range</t>
  </si>
  <si>
    <t>High Range</t>
  </si>
  <si>
    <t>Population</t>
  </si>
  <si>
    <t>Bolivia</t>
  </si>
  <si>
    <t>Burundi</t>
  </si>
  <si>
    <t>Comoros Islands</t>
  </si>
  <si>
    <t>Djibouti</t>
  </si>
  <si>
    <t>Dominica</t>
  </si>
  <si>
    <t>Ecuador</t>
  </si>
  <si>
    <t>Fiji</t>
  </si>
  <si>
    <t>Grenada</t>
  </si>
  <si>
    <t>Guadeloupe</t>
  </si>
  <si>
    <t>Honduras</t>
  </si>
  <si>
    <t>Malawi</t>
  </si>
  <si>
    <t>Martinique</t>
  </si>
  <si>
    <t>Montserrat</t>
  </si>
  <si>
    <t>Mozambique</t>
  </si>
  <si>
    <t>Panama</t>
  </si>
  <si>
    <t>Peru</t>
  </si>
  <si>
    <t>Rwanda</t>
  </si>
  <si>
    <t>Solomon Islands</t>
  </si>
  <si>
    <t>Somalia</t>
  </si>
  <si>
    <t>Sudan</t>
  </si>
  <si>
    <t>Tanzania</t>
  </si>
  <si>
    <t>Tonga</t>
  </si>
  <si>
    <t>Uganda</t>
  </si>
  <si>
    <t>Vanuatu</t>
  </si>
  <si>
    <t>Yemen</t>
  </si>
  <si>
    <t>Madagascar</t>
  </si>
  <si>
    <t>Saint Kitts and Nevis</t>
  </si>
  <si>
    <t>Saint Lucia</t>
  </si>
  <si>
    <t>Saint Vincent</t>
  </si>
  <si>
    <t>Manufacturer</t>
  </si>
  <si>
    <t xml:space="preserve">Number of Units </t>
  </si>
  <si>
    <t>Mitsubishi</t>
  </si>
  <si>
    <t>Ormat</t>
  </si>
  <si>
    <t>Fuji</t>
  </si>
  <si>
    <t>Nuovo Pignone</t>
  </si>
  <si>
    <t>Alstom</t>
  </si>
  <si>
    <t>Mafi Trench</t>
  </si>
  <si>
    <t>Kaluga Turbine Works</t>
  </si>
  <si>
    <t>General Electric</t>
  </si>
  <si>
    <t>Toshiba</t>
  </si>
  <si>
    <t>Harbin</t>
  </si>
  <si>
    <t>Enex</t>
  </si>
  <si>
    <t>Siemens</t>
  </si>
  <si>
    <t>Turboden</t>
  </si>
  <si>
    <t>Elliot</t>
  </si>
  <si>
    <t>UTC Power</t>
  </si>
  <si>
    <t>GMK</t>
  </si>
  <si>
    <t>Israel</t>
  </si>
  <si>
    <r>
      <t xml:space="preserve">Source: Ruggero Bertani, "Geothermal Power Plants Commissioned in the Third Millennium," </t>
    </r>
    <r>
      <rPr>
        <i/>
        <sz val="10"/>
        <rFont val="Arial"/>
        <family val="2"/>
      </rPr>
      <t>IGA News</t>
    </r>
    <r>
      <rPr>
        <sz val="10"/>
        <rFont val="Arial"/>
        <family val="0"/>
      </rPr>
      <t>, April-June 2008, p. 9.</t>
    </r>
  </si>
  <si>
    <t>Thousands</t>
  </si>
  <si>
    <t>Thailand</t>
  </si>
  <si>
    <t>Million Kilowatt-hours</t>
  </si>
  <si>
    <r>
      <t>2</t>
    </r>
    <r>
      <rPr>
        <sz val="10"/>
        <rFont val="Arial"/>
        <family val="0"/>
      </rPr>
      <t xml:space="preserve"> Refurbishing that can not be attributed to a specific manufacturer.</t>
    </r>
  </si>
  <si>
    <r>
      <t>1</t>
    </r>
    <r>
      <rPr>
        <sz val="10"/>
        <rFont val="Arial"/>
        <family val="0"/>
      </rPr>
      <t xml:space="preserve"> Assuming a capacity factor of 90 percent, typical of new geothermal power plants.</t>
    </r>
  </si>
  <si>
    <t>Colorado</t>
  </si>
  <si>
    <t>Florida</t>
  </si>
  <si>
    <r>
      <t>1</t>
    </r>
    <r>
      <rPr>
        <sz val="10"/>
        <rFont val="Arial"/>
        <family val="0"/>
      </rPr>
      <t xml:space="preserve"> Expected capacity not reported.</t>
    </r>
  </si>
  <si>
    <t>Confirmed U.S. Geothermal Projects Under Development as of August 2008</t>
  </si>
  <si>
    <t>Cumulative Installed Geothermal Power Capacity by U.S. State as of August 2008</t>
  </si>
  <si>
    <r>
      <t xml:space="preserve">Source: Kara Slack, </t>
    </r>
    <r>
      <rPr>
        <i/>
        <sz val="10"/>
        <rFont val="Arial"/>
        <family val="2"/>
      </rPr>
      <t>U.S. Geothermal Power Production and Development</t>
    </r>
    <r>
      <rPr>
        <sz val="10"/>
        <rFont val="Arial"/>
        <family val="0"/>
      </rPr>
      <t xml:space="preserve"> </t>
    </r>
    <r>
      <rPr>
        <i/>
        <sz val="10"/>
        <rFont val="Arial"/>
        <family val="2"/>
      </rPr>
      <t>Update</t>
    </r>
    <r>
      <rPr>
        <sz val="10"/>
        <rFont val="Arial"/>
        <family val="0"/>
      </rPr>
      <t xml:space="preserve"> (Washington, DC: Geothermal Energy Association, 7 August 2008), p. 9.</t>
    </r>
  </si>
  <si>
    <t>Countries that Could Meet 100 Percent of Electricity Demand with Geothermal Energy</t>
  </si>
  <si>
    <t>Country of Manufacture</t>
  </si>
  <si>
    <r>
      <t>1</t>
    </r>
    <r>
      <rPr>
        <sz val="10"/>
        <rFont val="Arial"/>
        <family val="0"/>
      </rPr>
      <t xml:space="preserve"> Estimate.</t>
    </r>
  </si>
  <si>
    <t>…</t>
  </si>
  <si>
    <t>World Cumulative Installed Geothermal Power Capacity, 1950-2007, with Projection for 2010</t>
  </si>
  <si>
    <t>Installed Geothermal Power Capacity and Geothermal Electricity Generation in Top 20 Countries, 2007</t>
  </si>
  <si>
    <t>Share of Total Electricity Generation from Geothermal Resources in Top 15 Countries, 2007</t>
  </si>
  <si>
    <r>
      <t>1</t>
    </r>
    <r>
      <rPr>
        <sz val="10"/>
        <rFont val="Arial"/>
        <family val="0"/>
      </rPr>
      <t xml:space="preserve"> Calculated based on installed capacity and  the average capacity factor of all geothermal power plants in operation today of 73 percent.</t>
    </r>
  </si>
  <si>
    <r>
      <t>Source: 1990 and 1995 from International Geothermal Association, "Installed Generating Capacity," at http://iga.igg.cnr.it/geoworld/geoworld.php?sub=elgen, updated 29 July 2008; 2000, 2005, and 2007 from Ruggero Bertani, "World Geothermal Generation in 2007,"</t>
    </r>
    <r>
      <rPr>
        <i/>
        <sz val="10"/>
        <rFont val="Arial"/>
        <family val="2"/>
      </rPr>
      <t xml:space="preserve"> GHC Bulletin</t>
    </r>
    <r>
      <rPr>
        <sz val="10"/>
        <rFont val="Arial"/>
        <family val="0"/>
      </rPr>
      <t xml:space="preserve">, September 2007, p. 9; 2007 U.S. data from Geothermal Energy Association, </t>
    </r>
    <r>
      <rPr>
        <i/>
        <sz val="10"/>
        <rFont val="Arial"/>
        <family val="2"/>
      </rPr>
      <t>Update on US Geothermal Power Production and Development</t>
    </r>
    <r>
      <rPr>
        <sz val="10"/>
        <rFont val="Arial"/>
        <family val="0"/>
      </rPr>
      <t xml:space="preserve"> (Washington, DC: 16 January 2008).</t>
    </r>
  </si>
  <si>
    <r>
      <t>1</t>
    </r>
    <r>
      <rPr>
        <sz val="10"/>
        <rFont val="Arial"/>
        <family val="0"/>
      </rPr>
      <t xml:space="preserve"> Not all units have been installed. Some are slated for installation by the end of 2009.</t>
    </r>
  </si>
  <si>
    <r>
      <t xml:space="preserve">Source: Installed capacity from Ruggero Bertani, "World Geothermal Generation in 2007," </t>
    </r>
    <r>
      <rPr>
        <i/>
        <sz val="10"/>
        <rFont val="Arial"/>
        <family val="2"/>
      </rPr>
      <t>GHC Bulletin</t>
    </r>
    <r>
      <rPr>
        <sz val="10"/>
        <rFont val="Arial"/>
        <family val="0"/>
      </rPr>
      <t xml:space="preserve">, September 2007, p. 9; United States from Geothermal Energy Association, </t>
    </r>
    <r>
      <rPr>
        <i/>
        <sz val="10"/>
        <rFont val="Arial"/>
        <family val="2"/>
      </rPr>
      <t>Update on US Geothermal Power Production and Development</t>
    </r>
    <r>
      <rPr>
        <sz val="10"/>
        <rFont val="Arial"/>
        <family val="0"/>
      </rPr>
      <t xml:space="preserve"> (Washington, DC: 16 January 2008); capacity factor from Ingvar B. Fridleifsson et al., “The Possible Role and Contribution of Geothermal Energy to the Mitigation of Climate Change,” in O. Hohmeyer and T. Trittin, eds., </t>
    </r>
    <r>
      <rPr>
        <i/>
        <sz val="10"/>
        <rFont val="Arial"/>
        <family val="2"/>
      </rPr>
      <t xml:space="preserve">IPCC Scoping Meeting on Renewable Energy Sources, Proceedings </t>
    </r>
    <r>
      <rPr>
        <sz val="10"/>
        <rFont val="Arial"/>
        <family val="0"/>
      </rPr>
      <t>(Luebeck, Germany: 20-25 January 2008), p. 5.</t>
    </r>
  </si>
  <si>
    <r>
      <t>Source: Calculated using installed capacity from Ruggero Be</t>
    </r>
    <r>
      <rPr>
        <sz val="10"/>
        <rFont val="Arial"/>
        <family val="2"/>
      </rPr>
      <t xml:space="preserve">rtani, "World Geothermal Generation in 2007," </t>
    </r>
    <r>
      <rPr>
        <i/>
        <sz val="10"/>
        <rFont val="Arial"/>
        <family val="2"/>
      </rPr>
      <t>GHC Bulletin</t>
    </r>
    <r>
      <rPr>
        <sz val="10"/>
        <rFont val="Arial"/>
        <family val="2"/>
      </rPr>
      <t xml:space="preserve">, September 2007, p. 9; United States from Geothermal Energy Association, </t>
    </r>
    <r>
      <rPr>
        <i/>
        <sz val="10"/>
        <rFont val="Arial"/>
        <family val="2"/>
      </rPr>
      <t xml:space="preserve">Update on US Geothermal Power Production and Development </t>
    </r>
    <r>
      <rPr>
        <sz val="10"/>
        <rFont val="Arial"/>
        <family val="2"/>
      </rPr>
      <t xml:space="preserve">(Washington, DC: 16 January 2008); capacity factor from Ingvar B. Fridleifsson et al., “The Possible Role and Contribution of Geothermal Energy to the Mitigation of Climate Change,” in O. Hohmeyer and T. Trittin, eds., </t>
    </r>
    <r>
      <rPr>
        <i/>
        <sz val="10"/>
        <rFont val="Arial"/>
        <family val="2"/>
      </rPr>
      <t>IPCC Scoping Meeting on Renewable Energy Sources, Proceedings</t>
    </r>
    <r>
      <rPr>
        <sz val="10"/>
        <rFont val="Arial"/>
        <family val="2"/>
      </rPr>
      <t xml:space="preserve"> (Luebeck, Germany: 20-25 January 2008), p. 5; total electricity generation </t>
    </r>
    <r>
      <rPr>
        <sz val="10"/>
        <rFont val="Arial"/>
        <family val="0"/>
      </rPr>
      <t xml:space="preserve">from U.S. Department of Energy, Energy Information Administration, "World Total Net Electricity Generation, 1980-2005," Table 6.3 in </t>
    </r>
    <r>
      <rPr>
        <i/>
        <sz val="10"/>
        <rFont val="Arial"/>
        <family val="2"/>
      </rPr>
      <t>International Energy Annual 2005</t>
    </r>
    <r>
      <rPr>
        <sz val="10"/>
        <rFont val="Arial"/>
        <family val="0"/>
      </rPr>
      <t xml:space="preserve"> (Washington, DC: 13 September 2007).</t>
    </r>
  </si>
  <si>
    <t>Total Electricity Demand</t>
  </si>
  <si>
    <r>
      <t xml:space="preserve">Source: Karl Gawell et al., </t>
    </r>
    <r>
      <rPr>
        <i/>
        <sz val="10"/>
        <rFont val="Arial"/>
        <family val="2"/>
      </rPr>
      <t>Preliminary Report: Geothermal Energy, the Potential for Clean Power from the Earth</t>
    </r>
    <r>
      <rPr>
        <sz val="10"/>
        <rFont val="Arial"/>
        <family val="0"/>
      </rPr>
      <t xml:space="preserve"> (Washington, DC: Geothermal Energy Association, 7 April 1999); 2008 population from U.N. Population Division, </t>
    </r>
    <r>
      <rPr>
        <i/>
        <sz val="10"/>
        <rFont val="Arial"/>
        <family val="2"/>
      </rPr>
      <t>World Population Prospects: The 2006 Revision Population Database</t>
    </r>
    <r>
      <rPr>
        <sz val="10"/>
        <rFont val="Arial"/>
        <family val="0"/>
      </rPr>
      <t xml:space="preserve">, at esa.un.org/unpp, updated September 2007 and Central Intelligence Agency, </t>
    </r>
    <r>
      <rPr>
        <i/>
        <sz val="10"/>
        <rFont val="Arial"/>
        <family val="2"/>
      </rPr>
      <t>The World Factbook</t>
    </r>
    <r>
      <rPr>
        <sz val="10"/>
        <rFont val="Arial"/>
        <family val="0"/>
      </rPr>
      <t xml:space="preserve">, at www.cia.gov/library/publications/the-world-factbook, updated 24 July 2008; electricity production in 2005 from U.S. Department of Energy, Energy Information Administration, "World Total Net Electricity Generation, 1980-2005," Table 6.3 in </t>
    </r>
    <r>
      <rPr>
        <i/>
        <sz val="10"/>
        <rFont val="Arial"/>
        <family val="2"/>
      </rPr>
      <t>International Energy Annual 2005</t>
    </r>
    <r>
      <rPr>
        <sz val="10"/>
        <rFont val="Arial"/>
        <family val="0"/>
      </rPr>
      <t xml:space="preserve"> (Washington, DC: 13 September 2007).</t>
    </r>
  </si>
  <si>
    <r>
      <t xml:space="preserve">Geothermal Power Capacity </t>
    </r>
    <r>
      <rPr>
        <vertAlign val="superscript"/>
        <sz val="10"/>
        <rFont val="Arial"/>
        <family val="2"/>
      </rPr>
      <t>1</t>
    </r>
  </si>
  <si>
    <r>
      <t xml:space="preserve">Geothermal Electricity Generation </t>
    </r>
    <r>
      <rPr>
        <vertAlign val="superscript"/>
        <sz val="10"/>
        <rFont val="Arial"/>
        <family val="2"/>
      </rPr>
      <t>2</t>
    </r>
  </si>
  <si>
    <r>
      <t xml:space="preserve">Share of Total Electricity Generated from Geothermal Resources </t>
    </r>
    <r>
      <rPr>
        <vertAlign val="superscript"/>
        <sz val="10"/>
        <rFont val="Arial"/>
        <family val="2"/>
      </rPr>
      <t>1</t>
    </r>
  </si>
  <si>
    <r>
      <t xml:space="preserve">Washington </t>
    </r>
    <r>
      <rPr>
        <vertAlign val="superscript"/>
        <sz val="10"/>
        <rFont val="Arial"/>
        <family val="2"/>
      </rPr>
      <t>1</t>
    </r>
  </si>
  <si>
    <r>
      <t xml:space="preserve">Estimated Geothermal Capacity Required to Meet Electricity Demand </t>
    </r>
    <r>
      <rPr>
        <vertAlign val="superscript"/>
        <sz val="10"/>
        <rFont val="Arial"/>
        <family val="2"/>
      </rPr>
      <t>1</t>
    </r>
  </si>
  <si>
    <r>
      <t xml:space="preserve">Total Capacity of Geothermal Units Ordered by Manufacturer since Mid-2000 </t>
    </r>
    <r>
      <rPr>
        <b/>
        <vertAlign val="superscript"/>
        <sz val="10"/>
        <rFont val="Arial"/>
        <family val="2"/>
      </rPr>
      <t>1</t>
    </r>
  </si>
  <si>
    <r>
      <t xml:space="preserve">Other </t>
    </r>
    <r>
      <rPr>
        <vertAlign val="superscript"/>
        <sz val="10"/>
        <rFont val="Arial"/>
        <family val="2"/>
      </rPr>
      <t>2</t>
    </r>
  </si>
  <si>
    <r>
      <t xml:space="preserve">3 </t>
    </r>
    <r>
      <rPr>
        <sz val="10"/>
        <rFont val="Arial"/>
        <family val="2"/>
      </rPr>
      <t>Approximately 750 megawatts of the 2,924 megawatts of total installed geothermal capacity was offline in 2007, primarily due to declining steam pressure at the Geysers geothermal steam field in California.</t>
    </r>
  </si>
  <si>
    <r>
      <t>1</t>
    </r>
    <r>
      <rPr>
        <sz val="10"/>
        <rFont val="Arial"/>
        <family val="0"/>
      </rPr>
      <t xml:space="preserve"> Approximately 750 megawatts of the 2,555 megawatts of total installed geothermal capacity was offline in 2007, primarily due to declining steam pressure at the Geysers geothermal steam field.</t>
    </r>
  </si>
  <si>
    <r>
      <t xml:space="preserve">United States </t>
    </r>
    <r>
      <rPr>
        <vertAlign val="superscript"/>
        <sz val="10"/>
        <rFont val="Arial"/>
        <family val="2"/>
      </rPr>
      <t>3</t>
    </r>
  </si>
  <si>
    <t>Source: 1950-1970 data from Worldwatch Institute, Signposts 2004, CD-ROM (Washington, DC: 2004); 1975-2005 data from Ruggero Bertani, "World Geothermal Generation in 2007," GHC Bulletin, September 2007, p. 8; 2007 figure calculated from Ruggero Bertani, "World Geothermal Generation in 2007," GHC Bulletin, September 2007 with U.S. data from Geothermal Energy Association, Update on US Geothermal Power Production and Development (Washington, DC: 16 January 2008); 2010 projection from Karl Gawell and Griffin Greenberg, 2007 Interim Report: Update on World Geothermal Development (Washington, DC: Geothermal Energy Association, 1 May 2007).</t>
  </si>
  <si>
    <t>2 Calculated based on installed capacity and  the average capacity factor of all geothermal power plants in operation today of 73 percent.</t>
  </si>
  <si>
    <t>Source: Kara Slack, U.S. Geothermal Power Production and Development Update (Washington, DC: Geothermal Energy Association, 7 August 2008), p. 2.</t>
  </si>
  <si>
    <t>For more information from Earth Policy Institute, see www.earthpolicy.org.</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</si>
</sst>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0_)"/>
    <numFmt numFmtId="166" formatCode="0.0"/>
    <numFmt numFmtId="167" formatCode="0.00000000"/>
    <numFmt numFmtId="168" formatCode="0.0000000"/>
    <numFmt numFmtId="169" formatCode="0.000000"/>
    <numFmt numFmtId="170" formatCode="0.00000"/>
    <numFmt numFmtId="171" formatCode="0.0%"/>
    <numFmt numFmtId="172" formatCode="&quot;Yes&quot;;&quot;Yes&quot;;&quot;No&quot;"/>
    <numFmt numFmtId="173" formatCode="&quot;True&quot;;&quot;True&quot;;&quot;False&quot;"/>
    <numFmt numFmtId="174" formatCode="&quot;On&quot;;&quot;On&quot;;&quot;Off&quot;"/>
    <numFmt numFmtId="175" formatCode="0.000"/>
    <numFmt numFmtId="176" formatCode="#,##0.0"/>
    <numFmt numFmtId="177" formatCode="[$-409]dddd\,\ mmmm\ dd\,\ yyyy"/>
    <numFmt numFmtId="178" formatCode="[$-409]h:mm:ss\ AM/PM"/>
    <numFmt numFmtId="179" formatCode="[$€-2]\ #,##0.00_);[Red]\([$€-2]\ #,##0.00\)"/>
    <numFmt numFmtId="180" formatCode="0.0000"/>
  </numFmts>
  <fonts count="14">
    <font>
      <sz val="10"/>
      <name val="Arial"/>
      <family val="0"/>
    </font>
    <font>
      <b/>
      <sz val="10"/>
      <name val="Arial"/>
      <family val="2"/>
    </font>
    <font>
      <i/>
      <sz val="10"/>
      <name val="Arial"/>
      <family val="2"/>
    </font>
    <font>
      <u val="single"/>
      <sz val="10"/>
      <color indexed="12"/>
      <name val="Arial"/>
      <family val="0"/>
    </font>
    <font>
      <u val="single"/>
      <sz val="10"/>
      <color indexed="36"/>
      <name val="Arial"/>
      <family val="0"/>
    </font>
    <font>
      <sz val="8"/>
      <name val="Arial"/>
      <family val="0"/>
    </font>
    <font>
      <sz val="14"/>
      <name val="Arial"/>
      <family val="2"/>
    </font>
    <font>
      <i/>
      <sz val="9.5"/>
      <name val="Arial"/>
      <family val="2"/>
    </font>
    <font>
      <sz val="11.5"/>
      <name val="Arial"/>
      <family val="2"/>
    </font>
    <font>
      <sz val="9.5"/>
      <name val="Arial"/>
      <family val="0"/>
    </font>
    <font>
      <vertAlign val="superscript"/>
      <sz val="10"/>
      <name val="Arial"/>
      <family val="2"/>
    </font>
    <font>
      <sz val="12"/>
      <name val="Arial"/>
      <family val="2"/>
    </font>
    <font>
      <b/>
      <vertAlign val="superscript"/>
      <sz val="10"/>
      <name val="Arial"/>
      <family val="2"/>
    </font>
    <font>
      <b/>
      <sz val="14"/>
      <name val="Arial"/>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55">
    <xf numFmtId="0" fontId="0" fillId="0" borderId="0" xfId="0" applyAlignment="1">
      <alignment/>
    </xf>
    <xf numFmtId="0" fontId="0" fillId="0" borderId="0" xfId="0" applyAlignment="1">
      <alignment horizontal="left"/>
    </xf>
    <xf numFmtId="0" fontId="0" fillId="0" borderId="1" xfId="0" applyBorder="1" applyAlignment="1">
      <alignment horizontal="right" wrapText="1"/>
    </xf>
    <xf numFmtId="0" fontId="0" fillId="0" borderId="1" xfId="0" applyBorder="1" applyAlignment="1">
      <alignment horizontal="left"/>
    </xf>
    <xf numFmtId="0" fontId="10" fillId="0" borderId="1" xfId="0" applyFont="1" applyBorder="1" applyAlignment="1">
      <alignment horizontal="left"/>
    </xf>
    <xf numFmtId="0" fontId="0" fillId="0" borderId="1" xfId="0" applyFill="1" applyBorder="1" applyAlignment="1">
      <alignment horizontal="left"/>
    </xf>
    <xf numFmtId="0" fontId="0" fillId="0" borderId="0" xfId="0" applyAlignment="1">
      <alignment horizontal="right"/>
    </xf>
    <xf numFmtId="0" fontId="0" fillId="0" borderId="1" xfId="0" applyBorder="1" applyAlignment="1">
      <alignment horizontal="right"/>
    </xf>
    <xf numFmtId="176" fontId="0" fillId="0" borderId="0" xfId="0" applyNumberFormat="1" applyAlignment="1">
      <alignment horizontal="right"/>
    </xf>
    <xf numFmtId="0" fontId="0" fillId="0" borderId="0" xfId="0" applyFill="1" applyBorder="1" applyAlignment="1">
      <alignment horizontal="left"/>
    </xf>
    <xf numFmtId="0" fontId="10" fillId="0" borderId="0" xfId="0" applyFont="1" applyFill="1" applyBorder="1" applyAlignment="1">
      <alignment horizontal="left"/>
    </xf>
    <xf numFmtId="0" fontId="13" fillId="0" borderId="0" xfId="0" applyFont="1" applyFill="1" applyBorder="1" applyAlignment="1">
      <alignment horizontal="center"/>
    </xf>
    <xf numFmtId="0" fontId="0" fillId="0" borderId="2" xfId="0" applyBorder="1" applyAlignment="1">
      <alignment horizontal="center"/>
    </xf>
    <xf numFmtId="0" fontId="1" fillId="0" borderId="0" xfId="0" applyFont="1" applyAlignment="1">
      <alignment/>
    </xf>
    <xf numFmtId="0" fontId="0" fillId="0" borderId="0" xfId="0" applyAlignment="1">
      <alignment/>
    </xf>
    <xf numFmtId="0" fontId="0" fillId="0" borderId="1" xfId="0" applyBorder="1" applyAlignment="1">
      <alignment/>
    </xf>
    <xf numFmtId="0" fontId="0" fillId="0" borderId="0" xfId="0" applyBorder="1" applyAlignment="1">
      <alignment/>
    </xf>
    <xf numFmtId="3" fontId="0" fillId="0" borderId="0" xfId="0" applyNumberFormat="1" applyAlignment="1">
      <alignment/>
    </xf>
    <xf numFmtId="1" fontId="0" fillId="0" borderId="0" xfId="0" applyNumberFormat="1" applyAlignment="1">
      <alignment/>
    </xf>
    <xf numFmtId="3" fontId="0" fillId="0" borderId="0" xfId="0" applyNumberFormat="1" applyFill="1" applyBorder="1" applyAlignment="1">
      <alignment/>
    </xf>
    <xf numFmtId="3" fontId="0" fillId="0" borderId="1" xfId="0" applyNumberFormat="1" applyBorder="1" applyAlignment="1">
      <alignment/>
    </xf>
    <xf numFmtId="0" fontId="10" fillId="0" borderId="0" xfId="0" applyFont="1" applyAlignment="1">
      <alignment/>
    </xf>
    <xf numFmtId="0" fontId="0" fillId="0" borderId="0" xfId="0" applyAlignment="1">
      <alignment horizontal="left" vertical="top"/>
    </xf>
    <xf numFmtId="176" fontId="0" fillId="0" borderId="0" xfId="0" applyNumberFormat="1" applyAlignment="1">
      <alignment/>
    </xf>
    <xf numFmtId="0" fontId="0" fillId="0" borderId="0" xfId="0" applyFill="1" applyAlignment="1">
      <alignment/>
    </xf>
    <xf numFmtId="176" fontId="0" fillId="0" borderId="0" xfId="0" applyNumberFormat="1" applyFill="1" applyAlignment="1">
      <alignment/>
    </xf>
    <xf numFmtId="176" fontId="0" fillId="0" borderId="1" xfId="0" applyNumberFormat="1" applyBorder="1" applyAlignment="1">
      <alignment/>
    </xf>
    <xf numFmtId="0" fontId="0" fillId="0" borderId="0" xfId="0" applyAlignment="1">
      <alignment vertical="top"/>
    </xf>
    <xf numFmtId="0" fontId="1" fillId="0" borderId="0" xfId="0" applyFont="1" applyAlignment="1">
      <alignment horizontal="left" vertical="top"/>
    </xf>
    <xf numFmtId="176" fontId="0" fillId="0" borderId="0" xfId="0" applyNumberFormat="1" applyBorder="1" applyAlignment="1">
      <alignment/>
    </xf>
    <xf numFmtId="0" fontId="10" fillId="0" borderId="0" xfId="0" applyFont="1" applyFill="1" applyAlignment="1">
      <alignment horizontal="left" vertical="top"/>
    </xf>
    <xf numFmtId="0" fontId="0" fillId="0" borderId="0" xfId="0" applyNumberFormat="1" applyAlignment="1">
      <alignment horizontal="left" vertical="top"/>
    </xf>
    <xf numFmtId="166" fontId="0" fillId="0" borderId="0" xfId="0" applyNumberFormat="1" applyAlignment="1">
      <alignment/>
    </xf>
    <xf numFmtId="166" fontId="0" fillId="0" borderId="1" xfId="0" applyNumberFormat="1" applyBorder="1" applyAlignment="1">
      <alignment/>
    </xf>
    <xf numFmtId="0" fontId="10" fillId="0" borderId="0" xfId="0" applyFont="1" applyAlignment="1">
      <alignment horizontal="left" vertical="top"/>
    </xf>
    <xf numFmtId="0" fontId="0" fillId="0" borderId="0" xfId="0" applyFill="1" applyAlignment="1">
      <alignment horizontal="right"/>
    </xf>
    <xf numFmtId="0" fontId="10" fillId="0" borderId="0" xfId="0" applyFont="1" applyFill="1" applyAlignment="1">
      <alignment/>
    </xf>
    <xf numFmtId="0" fontId="0" fillId="0" borderId="0" xfId="0" applyFont="1" applyFill="1" applyAlignment="1">
      <alignment horizontal="left" vertical="top" wrapText="1"/>
    </xf>
    <xf numFmtId="0" fontId="0" fillId="0" borderId="0" xfId="0" applyFont="1" applyAlignment="1">
      <alignment wrapText="1"/>
    </xf>
    <xf numFmtId="0" fontId="0" fillId="0" borderId="0" xfId="0" applyFont="1" applyAlignment="1">
      <alignment horizontal="left" vertical="top"/>
    </xf>
    <xf numFmtId="0" fontId="0" fillId="0" borderId="0" xfId="0" applyFont="1" applyAlignment="1">
      <alignment/>
    </xf>
    <xf numFmtId="0" fontId="10" fillId="0" borderId="0" xfId="0" applyFont="1" applyAlignment="1">
      <alignment vertical="top"/>
    </xf>
    <xf numFmtId="0" fontId="0" fillId="0" borderId="0" xfId="0" applyNumberFormat="1" applyAlignment="1">
      <alignment vertical="top" wrapText="1"/>
    </xf>
    <xf numFmtId="0" fontId="0" fillId="0" borderId="0" xfId="0" applyAlignment="1">
      <alignment wrapText="1"/>
    </xf>
    <xf numFmtId="0" fontId="0" fillId="0" borderId="0" xfId="0" applyAlignment="1">
      <alignment horizontal="left" vertical="top" wrapText="1"/>
    </xf>
    <xf numFmtId="0" fontId="0" fillId="0" borderId="0" xfId="0" applyAlignment="1">
      <alignment vertical="top" wrapText="1"/>
    </xf>
    <xf numFmtId="0" fontId="0" fillId="0" borderId="0" xfId="0" applyFont="1" applyFill="1" applyAlignment="1">
      <alignment horizontal="left" vertical="top" wrapText="1"/>
    </xf>
    <xf numFmtId="0" fontId="0" fillId="0" borderId="0" xfId="0" applyNumberFormat="1" applyAlignment="1">
      <alignment horizontal="left" vertical="top" wrapText="1"/>
    </xf>
    <xf numFmtId="0" fontId="10" fillId="0" borderId="0" xfId="0" applyFont="1" applyFill="1" applyAlignment="1">
      <alignment horizontal="left" vertical="top" wrapText="1"/>
    </xf>
    <xf numFmtId="0" fontId="10" fillId="0" borderId="0" xfId="0" applyFont="1" applyAlignment="1">
      <alignment horizontal="left" vertical="top" wrapText="1"/>
    </xf>
    <xf numFmtId="0" fontId="10" fillId="0" borderId="0" xfId="0" applyFont="1" applyBorder="1" applyAlignment="1">
      <alignment vertical="top" wrapText="1"/>
    </xf>
    <xf numFmtId="0" fontId="0" fillId="0" borderId="0" xfId="0" applyFont="1" applyAlignment="1">
      <alignment horizontal="left" vertical="top" wrapText="1"/>
    </xf>
    <xf numFmtId="0" fontId="0" fillId="0" borderId="1" xfId="0" applyBorder="1" applyAlignment="1">
      <alignment horizontal="center"/>
    </xf>
    <xf numFmtId="0" fontId="0" fillId="0" borderId="2" xfId="0" applyBorder="1" applyAlignment="1">
      <alignment horizontal="center"/>
    </xf>
    <xf numFmtId="0" fontId="0" fillId="0" borderId="0" xfId="0"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worksheet" Target="worksheets/sheet2.xml" /><Relationship Id="rId5" Type="http://schemas.openxmlformats.org/officeDocument/2006/relationships/worksheet" Target="worksheets/sheet3.xml" /><Relationship Id="rId6" Type="http://schemas.openxmlformats.org/officeDocument/2006/relationships/chartsheet" Target="chartsheets/sheet3.xml" /><Relationship Id="rId7" Type="http://schemas.openxmlformats.org/officeDocument/2006/relationships/worksheet" Target="worksheets/sheet4.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Installed Geothermal Power Capacity, 1950-2007</a:t>
            </a:r>
          </a:p>
        </c:rich>
      </c:tx>
      <c:layout/>
      <c:spPr>
        <a:noFill/>
        <a:ln>
          <a:noFill/>
        </a:ln>
      </c:spPr>
    </c:title>
    <c:plotArea>
      <c:layout>
        <c:manualLayout>
          <c:xMode val="edge"/>
          <c:yMode val="edge"/>
          <c:x val="0.069"/>
          <c:y val="0.12375"/>
          <c:w val="0.90825"/>
          <c:h val="0.776"/>
        </c:manualLayout>
      </c:layout>
      <c:scatterChart>
        <c:scatterStyle val="line"/>
        <c:varyColors val="0"/>
        <c:ser>
          <c:idx val="1"/>
          <c:order val="0"/>
          <c:spPr>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dPt>
            <c:idx val="27"/>
            <c:spPr>
              <a:solidFill>
                <a:srgbClr val="FFFF99"/>
              </a:solidFill>
              <a:ln w="12700">
                <a:solidFill>
                  <a:srgbClr val="000000"/>
                </a:solidFill>
              </a:ln>
            </c:spPr>
            <c:marker>
              <c:symbol val="none"/>
            </c:marker>
          </c:dPt>
          <c:dPt>
            <c:idx val="28"/>
            <c:spPr>
              <a:solidFill>
                <a:srgbClr val="FFFF99"/>
              </a:solidFill>
              <a:ln w="12700">
                <a:solidFill>
                  <a:srgbClr val="000000"/>
                </a:solidFill>
                <a:prstDash val="sysDot"/>
              </a:ln>
            </c:spPr>
            <c:marker>
              <c:symbol val="none"/>
            </c:marker>
          </c:dPt>
          <c:xVal>
            <c:numRef>
              <c:f>'World Installed Capacity'!$A$6:$A$18</c:f>
              <c:numCache>
                <c:ptCount val="13"/>
                <c:pt idx="0">
                  <c:v>1950</c:v>
                </c:pt>
                <c:pt idx="1">
                  <c:v>1955</c:v>
                </c:pt>
                <c:pt idx="2">
                  <c:v>1960</c:v>
                </c:pt>
                <c:pt idx="3">
                  <c:v>1965</c:v>
                </c:pt>
                <c:pt idx="4">
                  <c:v>1970</c:v>
                </c:pt>
                <c:pt idx="5">
                  <c:v>1975</c:v>
                </c:pt>
                <c:pt idx="6">
                  <c:v>1980</c:v>
                </c:pt>
                <c:pt idx="7">
                  <c:v>1985</c:v>
                </c:pt>
                <c:pt idx="8">
                  <c:v>1990</c:v>
                </c:pt>
                <c:pt idx="9">
                  <c:v>1995</c:v>
                </c:pt>
                <c:pt idx="10">
                  <c:v>2000</c:v>
                </c:pt>
                <c:pt idx="11">
                  <c:v>2005</c:v>
                </c:pt>
                <c:pt idx="12">
                  <c:v>2007</c:v>
                </c:pt>
              </c:numCache>
            </c:numRef>
          </c:xVal>
          <c:yVal>
            <c:numRef>
              <c:f>'World Installed Capacity'!$C$6:$C$18</c:f>
              <c:numCache>
                <c:ptCount val="13"/>
                <c:pt idx="0">
                  <c:v>200</c:v>
                </c:pt>
                <c:pt idx="1">
                  <c:v>262</c:v>
                </c:pt>
                <c:pt idx="2">
                  <c:v>374</c:v>
                </c:pt>
                <c:pt idx="3">
                  <c:v>556</c:v>
                </c:pt>
                <c:pt idx="4">
                  <c:v>711</c:v>
                </c:pt>
                <c:pt idx="5">
                  <c:v>1300</c:v>
                </c:pt>
                <c:pt idx="6">
                  <c:v>3887</c:v>
                </c:pt>
                <c:pt idx="7">
                  <c:v>4764</c:v>
                </c:pt>
                <c:pt idx="8">
                  <c:v>5832</c:v>
                </c:pt>
                <c:pt idx="9">
                  <c:v>6833</c:v>
                </c:pt>
                <c:pt idx="10">
                  <c:v>7972</c:v>
                </c:pt>
                <c:pt idx="11">
                  <c:v>8933</c:v>
                </c:pt>
                <c:pt idx="12">
                  <c:v>9968</c:v>
                </c:pt>
              </c:numCache>
            </c:numRef>
          </c:yVal>
          <c:smooth val="0"/>
        </c:ser>
        <c:axId val="20087968"/>
        <c:axId val="46573985"/>
      </c:scatterChart>
      <c:valAx>
        <c:axId val="20087968"/>
        <c:scaling>
          <c:orientation val="minMax"/>
          <c:min val="1950"/>
        </c:scaling>
        <c:axPos val="b"/>
        <c:title>
          <c:tx>
            <c:rich>
              <a:bodyPr vert="horz" rot="0" anchor="ctr"/>
              <a:lstStyle/>
              <a:p>
                <a:pPr algn="ctr">
                  <a:defRPr/>
                </a:pPr>
                <a:r>
                  <a:rPr lang="en-US" cap="none" sz="950" b="0" i="1" u="none" baseline="0">
                    <a:latin typeface="Arial"/>
                    <a:ea typeface="Arial"/>
                    <a:cs typeface="Arial"/>
                  </a:rPr>
                  <a:t>Source: Worldwatch, Bertani, GEA </a:t>
                </a:r>
              </a:p>
            </c:rich>
          </c:tx>
          <c:layout>
            <c:manualLayout>
              <c:xMode val="factor"/>
              <c:yMode val="factor"/>
              <c:x val="-0.0055"/>
              <c:y val="0"/>
            </c:manualLayout>
          </c:layout>
          <c:overlay val="0"/>
          <c:spPr>
            <a:noFill/>
            <a:ln>
              <a:noFill/>
            </a:ln>
          </c:spPr>
        </c:title>
        <c:delete val="0"/>
        <c:numFmt formatCode="General" sourceLinked="1"/>
        <c:majorTickMark val="out"/>
        <c:minorTickMark val="none"/>
        <c:tickLblPos val="nextTo"/>
        <c:txPr>
          <a:bodyPr/>
          <a:lstStyle/>
          <a:p>
            <a:pPr>
              <a:defRPr lang="en-US" cap="none" sz="950" b="0" i="0" u="none" baseline="0">
                <a:latin typeface="Arial"/>
                <a:ea typeface="Arial"/>
                <a:cs typeface="Arial"/>
              </a:defRPr>
            </a:pPr>
          </a:p>
        </c:txPr>
        <c:crossAx val="46573985"/>
        <c:crosses val="autoZero"/>
        <c:crossBetween val="midCat"/>
        <c:dispUnits/>
      </c:valAx>
      <c:valAx>
        <c:axId val="46573985"/>
        <c:scaling>
          <c:orientation val="minMax"/>
          <c:max val="11000"/>
        </c:scaling>
        <c:axPos val="l"/>
        <c:title>
          <c:tx>
            <c:rich>
              <a:bodyPr vert="horz" rot="-5400000" anchor="ctr"/>
              <a:lstStyle/>
              <a:p>
                <a:pPr algn="ctr">
                  <a:defRPr/>
                </a:pPr>
                <a:r>
                  <a:rPr lang="en-US" cap="none" sz="115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950" b="0" i="0" u="none" baseline="0">
                <a:latin typeface="Arial"/>
                <a:ea typeface="Arial"/>
                <a:cs typeface="Arial"/>
              </a:defRPr>
            </a:pPr>
          </a:p>
        </c:txPr>
        <c:crossAx val="20087968"/>
        <c:crosses val="autoZero"/>
        <c:crossBetween val="midCat"/>
        <c:dispUnits/>
        <c:majorUnit val="1000"/>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Installed Geothermal Power Capacity, 1950-2007, with Projection for 2010</a:t>
            </a:r>
          </a:p>
        </c:rich>
      </c:tx>
      <c:layout/>
      <c:spPr>
        <a:noFill/>
        <a:ln>
          <a:noFill/>
        </a:ln>
      </c:spPr>
    </c:title>
    <c:plotArea>
      <c:layout>
        <c:manualLayout>
          <c:xMode val="edge"/>
          <c:yMode val="edge"/>
          <c:x val="0.069"/>
          <c:y val="0.12375"/>
          <c:w val="0.90825"/>
          <c:h val="0.776"/>
        </c:manualLayout>
      </c:layout>
      <c:scatterChart>
        <c:scatterStyle val="line"/>
        <c:varyColors val="0"/>
        <c:ser>
          <c:idx val="1"/>
          <c:order val="0"/>
          <c:spPr>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dPt>
            <c:idx val="13"/>
            <c:spPr>
              <a:solidFill>
                <a:srgbClr val="FFFF99"/>
              </a:solidFill>
              <a:ln w="12700">
                <a:solidFill>
                  <a:srgbClr val="000000"/>
                </a:solidFill>
                <a:prstDash val="sysDot"/>
              </a:ln>
            </c:spPr>
            <c:marker>
              <c:symbol val="none"/>
            </c:marker>
          </c:dPt>
          <c:dPt>
            <c:idx val="27"/>
            <c:spPr>
              <a:solidFill>
                <a:srgbClr val="FFFF99"/>
              </a:solidFill>
              <a:ln w="12700">
                <a:solidFill>
                  <a:srgbClr val="000000"/>
                </a:solidFill>
              </a:ln>
            </c:spPr>
            <c:marker>
              <c:symbol val="none"/>
            </c:marker>
          </c:dPt>
          <c:dPt>
            <c:idx val="28"/>
            <c:spPr>
              <a:solidFill>
                <a:srgbClr val="FFFF99"/>
              </a:solidFill>
              <a:ln w="12700">
                <a:solidFill>
                  <a:srgbClr val="000000"/>
                </a:solidFill>
                <a:prstDash val="sysDot"/>
              </a:ln>
            </c:spPr>
            <c:marker>
              <c:symbol val="none"/>
            </c:marker>
          </c:dPt>
          <c:xVal>
            <c:numRef>
              <c:f>('World Installed Capacity'!$A$6:$A$18,'World Installed Capacity'!$A$20)</c:f>
              <c:numCache>
                <c:ptCount val="14"/>
                <c:pt idx="0">
                  <c:v>1950</c:v>
                </c:pt>
                <c:pt idx="1">
                  <c:v>1955</c:v>
                </c:pt>
                <c:pt idx="2">
                  <c:v>1960</c:v>
                </c:pt>
                <c:pt idx="3">
                  <c:v>1965</c:v>
                </c:pt>
                <c:pt idx="4">
                  <c:v>1970</c:v>
                </c:pt>
                <c:pt idx="5">
                  <c:v>1975</c:v>
                </c:pt>
                <c:pt idx="6">
                  <c:v>1980</c:v>
                </c:pt>
                <c:pt idx="7">
                  <c:v>1985</c:v>
                </c:pt>
                <c:pt idx="8">
                  <c:v>1990</c:v>
                </c:pt>
                <c:pt idx="9">
                  <c:v>1995</c:v>
                </c:pt>
                <c:pt idx="10">
                  <c:v>2000</c:v>
                </c:pt>
                <c:pt idx="11">
                  <c:v>2005</c:v>
                </c:pt>
                <c:pt idx="12">
                  <c:v>2007</c:v>
                </c:pt>
                <c:pt idx="13">
                  <c:v>2010</c:v>
                </c:pt>
              </c:numCache>
            </c:numRef>
          </c:xVal>
          <c:yVal>
            <c:numRef>
              <c:f>('World Installed Capacity'!$C$6:$C$18,'World Installed Capacity'!$C$20)</c:f>
              <c:numCache>
                <c:ptCount val="14"/>
                <c:pt idx="0">
                  <c:v>200</c:v>
                </c:pt>
                <c:pt idx="1">
                  <c:v>262</c:v>
                </c:pt>
                <c:pt idx="2">
                  <c:v>374</c:v>
                </c:pt>
                <c:pt idx="3">
                  <c:v>556</c:v>
                </c:pt>
                <c:pt idx="4">
                  <c:v>711</c:v>
                </c:pt>
                <c:pt idx="5">
                  <c:v>1300</c:v>
                </c:pt>
                <c:pt idx="6">
                  <c:v>3887</c:v>
                </c:pt>
                <c:pt idx="7">
                  <c:v>4764</c:v>
                </c:pt>
                <c:pt idx="8">
                  <c:v>5832</c:v>
                </c:pt>
                <c:pt idx="9">
                  <c:v>6833</c:v>
                </c:pt>
                <c:pt idx="10">
                  <c:v>7972</c:v>
                </c:pt>
                <c:pt idx="11">
                  <c:v>8933</c:v>
                </c:pt>
                <c:pt idx="12">
                  <c:v>9968</c:v>
                </c:pt>
                <c:pt idx="13">
                  <c:v>13500</c:v>
                </c:pt>
              </c:numCache>
            </c:numRef>
          </c:yVal>
          <c:smooth val="0"/>
        </c:ser>
        <c:axId val="16512682"/>
        <c:axId val="14396411"/>
      </c:scatterChart>
      <c:valAx>
        <c:axId val="16512682"/>
        <c:scaling>
          <c:orientation val="minMax"/>
          <c:max val="2020"/>
          <c:min val="1950"/>
        </c:scaling>
        <c:axPos val="b"/>
        <c:title>
          <c:tx>
            <c:rich>
              <a:bodyPr vert="horz" rot="0" anchor="ctr"/>
              <a:lstStyle/>
              <a:p>
                <a:pPr algn="ctr">
                  <a:defRPr/>
                </a:pPr>
                <a:r>
                  <a:rPr lang="en-US" cap="none" sz="950" b="0" i="1" u="none" baseline="0">
                    <a:latin typeface="Arial"/>
                    <a:ea typeface="Arial"/>
                    <a:cs typeface="Arial"/>
                  </a:rPr>
                  <a:t>Source: Worldwatch, Bertani, GEA </a:t>
                </a:r>
              </a:p>
            </c:rich>
          </c:tx>
          <c:layout>
            <c:manualLayout>
              <c:xMode val="factor"/>
              <c:yMode val="factor"/>
              <c:x val="-0.0055"/>
              <c:y val="0"/>
            </c:manualLayout>
          </c:layout>
          <c:overlay val="0"/>
          <c:spPr>
            <a:noFill/>
            <a:ln>
              <a:noFill/>
            </a:ln>
          </c:spPr>
        </c:title>
        <c:delete val="0"/>
        <c:numFmt formatCode="General" sourceLinked="1"/>
        <c:majorTickMark val="out"/>
        <c:minorTickMark val="none"/>
        <c:tickLblPos val="nextTo"/>
        <c:txPr>
          <a:bodyPr/>
          <a:lstStyle/>
          <a:p>
            <a:pPr>
              <a:defRPr lang="en-US" cap="none" sz="950" b="0" i="0" u="none" baseline="0">
                <a:latin typeface="Arial"/>
                <a:ea typeface="Arial"/>
                <a:cs typeface="Arial"/>
              </a:defRPr>
            </a:pPr>
          </a:p>
        </c:txPr>
        <c:crossAx val="14396411"/>
        <c:crosses val="autoZero"/>
        <c:crossBetween val="midCat"/>
        <c:dispUnits/>
      </c:valAx>
      <c:valAx>
        <c:axId val="14396411"/>
        <c:scaling>
          <c:orientation val="minMax"/>
          <c:max val="14000"/>
        </c:scaling>
        <c:axPos val="l"/>
        <c:title>
          <c:tx>
            <c:rich>
              <a:bodyPr vert="horz" rot="-5400000" anchor="ctr"/>
              <a:lstStyle/>
              <a:p>
                <a:pPr algn="ctr">
                  <a:defRPr/>
                </a:pPr>
                <a:r>
                  <a:rPr lang="en-US" cap="none" sz="115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950" b="0" i="0" u="none" baseline="0">
                <a:latin typeface="Arial"/>
                <a:ea typeface="Arial"/>
                <a:cs typeface="Arial"/>
              </a:defRPr>
            </a:pPr>
          </a:p>
        </c:txPr>
        <c:crossAx val="16512682"/>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Installed Geothermal Power Capacity in Top 20 Countries, 2007</a:t>
            </a:r>
          </a:p>
        </c:rich>
      </c:tx>
      <c:layout/>
      <c:spPr>
        <a:noFill/>
        <a:ln>
          <a:noFill/>
        </a:ln>
      </c:spPr>
    </c:title>
    <c:plotArea>
      <c:layout>
        <c:manualLayout>
          <c:xMode val="edge"/>
          <c:yMode val="edge"/>
          <c:x val="0.05375"/>
          <c:y val="0.12375"/>
          <c:w val="0.92325"/>
          <c:h val="0.86075"/>
        </c:manualLayout>
      </c:layout>
      <c:barChart>
        <c:barDir val="col"/>
        <c:grouping val="clustered"/>
        <c:varyColors val="0"/>
        <c:ser>
          <c:idx val="1"/>
          <c:order val="0"/>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'Top 20 Countries Capacity'!$A$6:$A$25</c:f>
              <c:strCache>
                <c:ptCount val="20"/>
                <c:pt idx="0">
                  <c:v>United States 3</c:v>
                </c:pt>
                <c:pt idx="1">
                  <c:v>Philippines</c:v>
                </c:pt>
                <c:pt idx="2">
                  <c:v>Indonesia</c:v>
                </c:pt>
                <c:pt idx="3">
                  <c:v>Mexico</c:v>
                </c:pt>
                <c:pt idx="4">
                  <c:v>Italy</c:v>
                </c:pt>
                <c:pt idx="5">
                  <c:v>Japan</c:v>
                </c:pt>
                <c:pt idx="6">
                  <c:v>New Zealand</c:v>
                </c:pt>
                <c:pt idx="7">
                  <c:v>Iceland</c:v>
                </c:pt>
                <c:pt idx="8">
                  <c:v>El Salvador</c:v>
                </c:pt>
                <c:pt idx="9">
                  <c:v>Costa Rica</c:v>
                </c:pt>
                <c:pt idx="10">
                  <c:v>Kenya</c:v>
                </c:pt>
                <c:pt idx="11">
                  <c:v>Nicaragua</c:v>
                </c:pt>
                <c:pt idx="12">
                  <c:v>Russia</c:v>
                </c:pt>
                <c:pt idx="13">
                  <c:v>Papua New Guinea</c:v>
                </c:pt>
                <c:pt idx="14">
                  <c:v>Guatemala</c:v>
                </c:pt>
                <c:pt idx="15">
                  <c:v>Turkey</c:v>
                </c:pt>
                <c:pt idx="16">
                  <c:v>China</c:v>
                </c:pt>
                <c:pt idx="17">
                  <c:v>Portugal</c:v>
                </c:pt>
                <c:pt idx="18">
                  <c:v>France</c:v>
                </c:pt>
                <c:pt idx="19">
                  <c:v>Germany</c:v>
                </c:pt>
              </c:strCache>
            </c:strRef>
          </c:cat>
          <c:val>
            <c:numRef>
              <c:f>'Top 20 Countries Capacity'!$B$6:$B$25</c:f>
              <c:numCache>
                <c:ptCount val="20"/>
                <c:pt idx="0">
                  <c:v>2923.5</c:v>
                </c:pt>
                <c:pt idx="1">
                  <c:v>1969.7</c:v>
                </c:pt>
                <c:pt idx="2">
                  <c:v>992</c:v>
                </c:pt>
                <c:pt idx="3">
                  <c:v>953</c:v>
                </c:pt>
                <c:pt idx="4">
                  <c:v>810.5</c:v>
                </c:pt>
                <c:pt idx="5">
                  <c:v>535.2</c:v>
                </c:pt>
                <c:pt idx="6">
                  <c:v>471.6</c:v>
                </c:pt>
                <c:pt idx="7">
                  <c:v>421.2</c:v>
                </c:pt>
                <c:pt idx="8">
                  <c:v>204.2</c:v>
                </c:pt>
                <c:pt idx="9">
                  <c:v>162.5</c:v>
                </c:pt>
                <c:pt idx="10">
                  <c:v>128.8</c:v>
                </c:pt>
                <c:pt idx="11">
                  <c:v>87.4</c:v>
                </c:pt>
                <c:pt idx="12">
                  <c:v>79</c:v>
                </c:pt>
                <c:pt idx="13">
                  <c:v>56</c:v>
                </c:pt>
                <c:pt idx="14">
                  <c:v>53</c:v>
                </c:pt>
                <c:pt idx="15">
                  <c:v>38</c:v>
                </c:pt>
                <c:pt idx="16">
                  <c:v>27.8</c:v>
                </c:pt>
                <c:pt idx="17">
                  <c:v>23</c:v>
                </c:pt>
                <c:pt idx="18">
                  <c:v>14.7</c:v>
                </c:pt>
                <c:pt idx="19">
                  <c:v>8.4</c:v>
                </c:pt>
              </c:numCache>
            </c:numRef>
          </c:val>
        </c:ser>
        <c:axId val="62458836"/>
        <c:axId val="25258613"/>
      </c:barChart>
      <c:catAx>
        <c:axId val="62458836"/>
        <c:scaling>
          <c:orientation val="minMax"/>
        </c:scaling>
        <c:axPos val="b"/>
        <c:title>
          <c:tx>
            <c:rich>
              <a:bodyPr vert="horz" rot="0" anchor="ctr"/>
              <a:lstStyle/>
              <a:p>
                <a:pPr algn="ctr">
                  <a:defRPr/>
                </a:pPr>
                <a:r>
                  <a:rPr lang="en-US" cap="none" sz="1000" b="0" i="1" u="none" baseline="0">
                    <a:latin typeface="Arial"/>
                    <a:ea typeface="Arial"/>
                    <a:cs typeface="Arial"/>
                  </a:rPr>
                  <a:t>Source: Bertani, GEA </a:t>
                </a:r>
              </a:p>
            </c:rich>
          </c:tx>
          <c:layout>
            <c:manualLayout>
              <c:xMode val="factor"/>
              <c:yMode val="factor"/>
              <c:x val="0.239"/>
              <c:y val="0.0925"/>
            </c:manualLayout>
          </c:layout>
          <c:overlay val="0"/>
          <c:spPr>
            <a:noFill/>
            <a:ln>
              <a:noFill/>
            </a:ln>
          </c:spPr>
        </c:title>
        <c:delete val="0"/>
        <c:numFmt formatCode="General" sourceLinked="1"/>
        <c:majorTickMark val="out"/>
        <c:minorTickMark val="none"/>
        <c:tickLblPos val="nextTo"/>
        <c:crossAx val="25258613"/>
        <c:crosses val="autoZero"/>
        <c:auto val="1"/>
        <c:lblOffset val="100"/>
        <c:tickLblSkip val="1"/>
        <c:noMultiLvlLbl val="0"/>
      </c:catAx>
      <c:valAx>
        <c:axId val="25258613"/>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manualLayout>
              <c:xMode val="factor"/>
              <c:yMode val="factor"/>
              <c:x val="0.004"/>
              <c:y val="0"/>
            </c:manualLayout>
          </c:layout>
          <c:overlay val="0"/>
          <c:spPr>
            <a:noFill/>
            <a:ln>
              <a:noFill/>
            </a:ln>
          </c:spPr>
        </c:title>
        <c:majorGridlines/>
        <c:delete val="0"/>
        <c:numFmt formatCode="#,##0" sourceLinked="0"/>
        <c:majorTickMark val="out"/>
        <c:minorTickMark val="none"/>
        <c:tickLblPos val="nextTo"/>
        <c:crossAx val="62458836"/>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Share of Total Electricity Generation from Geothermal Resources in Top 15 Countries, 2007</a:t>
            </a:r>
          </a:p>
        </c:rich>
      </c:tx>
      <c:layout/>
      <c:spPr>
        <a:noFill/>
        <a:ln>
          <a:noFill/>
        </a:ln>
      </c:spPr>
    </c:title>
    <c:plotArea>
      <c:layout>
        <c:manualLayout>
          <c:xMode val="edge"/>
          <c:yMode val="edge"/>
          <c:x val="0.057"/>
          <c:y val="0.12375"/>
          <c:w val="0.92"/>
          <c:h val="0.8705"/>
        </c:manualLayout>
      </c:layout>
      <c:barChart>
        <c:barDir val="col"/>
        <c:grouping val="clustered"/>
        <c:varyColors val="0"/>
        <c:ser>
          <c:idx val="1"/>
          <c:order val="0"/>
          <c:tx>
            <c:strRef>
              <c:f>'Geothermal Share of Total'!$A$6:$A$19</c:f>
              <c:strCache>
                <c:ptCount val="1"/>
                <c:pt idx="0">
                  <c:v>Iceland El Salvador Philippines Nicaragua Kenya Costa Rica Papua New Guinea New Zealand Indonesia Guatemala Mexico Italy Ethiopia United States</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'Geothermal Share of Total'!$A$6:$A$20</c:f>
              <c:strCache>
                <c:ptCount val="15"/>
                <c:pt idx="0">
                  <c:v>Iceland</c:v>
                </c:pt>
                <c:pt idx="1">
                  <c:v>El Salvador</c:v>
                </c:pt>
                <c:pt idx="2">
                  <c:v>Philippines</c:v>
                </c:pt>
                <c:pt idx="3">
                  <c:v>Nicaragua</c:v>
                </c:pt>
                <c:pt idx="4">
                  <c:v>Kenya</c:v>
                </c:pt>
                <c:pt idx="5">
                  <c:v>Costa Rica</c:v>
                </c:pt>
                <c:pt idx="6">
                  <c:v>Papua New Guinea</c:v>
                </c:pt>
                <c:pt idx="7">
                  <c:v>New Zealand</c:v>
                </c:pt>
                <c:pt idx="8">
                  <c:v>Indonesia</c:v>
                </c:pt>
                <c:pt idx="9">
                  <c:v>Guatemala</c:v>
                </c:pt>
                <c:pt idx="10">
                  <c:v>Mexico</c:v>
                </c:pt>
                <c:pt idx="11">
                  <c:v>Italy</c:v>
                </c:pt>
                <c:pt idx="12">
                  <c:v>Ethiopia</c:v>
                </c:pt>
                <c:pt idx="13">
                  <c:v>United States</c:v>
                </c:pt>
                <c:pt idx="14">
                  <c:v>Portugal</c:v>
                </c:pt>
              </c:strCache>
            </c:strRef>
          </c:cat>
          <c:val>
            <c:numRef>
              <c:f>'Geothermal Share of Total'!$B$6:$B$20</c:f>
              <c:numCache>
                <c:ptCount val="15"/>
                <c:pt idx="0">
                  <c:v>27.115319683334544</c:v>
                </c:pt>
                <c:pt idx="1">
                  <c:v>25.98682201069532</c:v>
                </c:pt>
                <c:pt idx="2">
                  <c:v>23.355991360026014</c:v>
                </c:pt>
                <c:pt idx="3">
                  <c:v>20.09043734821787</c:v>
                </c:pt>
                <c:pt idx="4">
                  <c:v>14.970015267175574</c:v>
                </c:pt>
                <c:pt idx="5">
                  <c:v>12.446460653970535</c:v>
                </c:pt>
                <c:pt idx="6">
                  <c:v>8.913180557634531</c:v>
                </c:pt>
                <c:pt idx="7">
                  <c:v>7.209696320459864</c:v>
                </c:pt>
                <c:pt idx="8">
                  <c:v>5.218012643142968</c:v>
                </c:pt>
                <c:pt idx="9">
                  <c:v>4.574560096403027</c:v>
                </c:pt>
                <c:pt idx="10">
                  <c:v>2.740217805755395</c:v>
                </c:pt>
                <c:pt idx="11">
                  <c:v>1.8598633947121797</c:v>
                </c:pt>
                <c:pt idx="12">
                  <c:v>1.6299594972067037</c:v>
                </c:pt>
                <c:pt idx="13">
                  <c:v>0.39079728885271137</c:v>
                </c:pt>
                <c:pt idx="14">
                  <c:v>0.3362855133615785</c:v>
                </c:pt>
              </c:numCache>
            </c:numRef>
          </c:val>
        </c:ser>
        <c:axId val="26000926"/>
        <c:axId val="32681743"/>
      </c:barChart>
      <c:catAx>
        <c:axId val="26000926"/>
        <c:scaling>
          <c:orientation val="minMax"/>
        </c:scaling>
        <c:axPos val="b"/>
        <c:title>
          <c:tx>
            <c:rich>
              <a:bodyPr vert="horz" rot="0" anchor="ctr"/>
              <a:lstStyle/>
              <a:p>
                <a:pPr algn="ctr">
                  <a:defRPr/>
                </a:pPr>
                <a:r>
                  <a:rPr lang="en-US" cap="none" sz="1000" b="0" i="1" u="none" baseline="0">
                    <a:latin typeface="Arial"/>
                    <a:ea typeface="Arial"/>
                    <a:cs typeface="Arial"/>
                  </a:rPr>
                  <a:t>Source: Bertani, GEA, EIA </a:t>
                </a:r>
              </a:p>
            </c:rich>
          </c:tx>
          <c:layout>
            <c:manualLayout>
              <c:xMode val="factor"/>
              <c:yMode val="factor"/>
              <c:x val="0.23775"/>
              <c:y val="0.07025"/>
            </c:manualLayout>
          </c:layout>
          <c:overlay val="0"/>
          <c:spPr>
            <a:noFill/>
            <a:ln>
              <a:noFill/>
            </a:ln>
          </c:spPr>
        </c:title>
        <c:delete val="0"/>
        <c:numFmt formatCode="General" sourceLinked="1"/>
        <c:majorTickMark val="out"/>
        <c:minorTickMark val="none"/>
        <c:tickLblPos val="nextTo"/>
        <c:crossAx val="32681743"/>
        <c:crosses val="autoZero"/>
        <c:auto val="1"/>
        <c:lblOffset val="100"/>
        <c:noMultiLvlLbl val="0"/>
      </c:catAx>
      <c:valAx>
        <c:axId val="32681743"/>
        <c:scaling>
          <c:orientation val="minMax"/>
        </c:scaling>
        <c:axPos val="l"/>
        <c:title>
          <c:tx>
            <c:rich>
              <a:bodyPr vert="horz" rot="-5400000" anchor="ctr"/>
              <a:lstStyle/>
              <a:p>
                <a:pPr algn="ctr">
                  <a:defRPr/>
                </a:pPr>
                <a:r>
                  <a:rPr lang="en-US" cap="none" sz="1200" b="0" i="0" u="none" baseline="0">
                    <a:latin typeface="Arial"/>
                    <a:ea typeface="Arial"/>
                    <a:cs typeface="Arial"/>
                  </a:rPr>
                  <a:t>Percent</a:t>
                </a:r>
              </a:p>
            </c:rich>
          </c:tx>
          <c:layout>
            <c:manualLayout>
              <c:xMode val="factor"/>
              <c:yMode val="factor"/>
              <c:x val="-0.00175"/>
              <c:y val="0"/>
            </c:manualLayout>
          </c:layout>
          <c:overlay val="0"/>
          <c:spPr>
            <a:noFill/>
            <a:ln>
              <a:noFill/>
            </a:ln>
          </c:spPr>
        </c:title>
        <c:majorGridlines/>
        <c:delete val="0"/>
        <c:numFmt formatCode="#,##0" sourceLinked="0"/>
        <c:majorTickMark val="out"/>
        <c:minorTickMark val="none"/>
        <c:tickLblPos val="nextTo"/>
        <c:crossAx val="26000926"/>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Chart 1"/>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32"/>
  <sheetViews>
    <sheetView tabSelected="1" workbookViewId="0" topLeftCell="A1">
      <selection activeCell="A1" sqref="A1"/>
    </sheetView>
  </sheetViews>
  <sheetFormatPr defaultColWidth="9.140625" defaultRowHeight="12.75"/>
  <cols>
    <col min="1" max="1" width="4.7109375" style="14" customWidth="1"/>
    <col min="2" max="2" width="14.57421875" style="14" customWidth="1"/>
    <col min="3" max="3" width="13.28125" style="14" customWidth="1"/>
    <col min="4" max="16384" width="9.140625" style="14" customWidth="1"/>
  </cols>
  <sheetData>
    <row r="1" spans="1:2" ht="12.75">
      <c r="A1" s="13" t="s">
        <v>116</v>
      </c>
      <c r="B1" s="13"/>
    </row>
    <row r="2" spans="1:2" ht="12.75">
      <c r="A2" s="13"/>
      <c r="B2" s="13"/>
    </row>
    <row r="3" spans="1:4" ht="12.75">
      <c r="A3" s="15" t="s">
        <v>0</v>
      </c>
      <c r="B3" s="15"/>
      <c r="C3" s="7" t="s">
        <v>4</v>
      </c>
      <c r="D3" s="16"/>
    </row>
    <row r="4" ht="12.75">
      <c r="C4" s="6" t="s">
        <v>2</v>
      </c>
    </row>
    <row r="5" ht="12.75">
      <c r="C5" s="6"/>
    </row>
    <row r="6" spans="1:3" ht="12.75">
      <c r="A6" s="1">
        <v>1950</v>
      </c>
      <c r="B6" s="1"/>
      <c r="C6" s="17">
        <v>200</v>
      </c>
    </row>
    <row r="7" spans="1:4" ht="12.75">
      <c r="A7" s="1">
        <v>1955</v>
      </c>
      <c r="B7" s="1"/>
      <c r="C7" s="17">
        <v>262</v>
      </c>
      <c r="D7" s="18"/>
    </row>
    <row r="8" spans="1:4" ht="12.75">
      <c r="A8" s="1">
        <v>1960</v>
      </c>
      <c r="B8" s="1"/>
      <c r="C8" s="17">
        <v>374</v>
      </c>
      <c r="D8" s="18"/>
    </row>
    <row r="9" spans="1:4" ht="12.75">
      <c r="A9" s="1">
        <v>1965</v>
      </c>
      <c r="B9" s="1"/>
      <c r="C9" s="17">
        <v>556</v>
      </c>
      <c r="D9" s="18"/>
    </row>
    <row r="10" spans="1:4" ht="12.75">
      <c r="A10" s="1">
        <v>1970</v>
      </c>
      <c r="B10" s="1"/>
      <c r="C10" s="17">
        <v>711</v>
      </c>
      <c r="D10" s="18"/>
    </row>
    <row r="11" spans="1:4" ht="12.75">
      <c r="A11" s="1">
        <v>1975</v>
      </c>
      <c r="B11" s="1"/>
      <c r="C11" s="17">
        <v>1300</v>
      </c>
      <c r="D11" s="18"/>
    </row>
    <row r="12" spans="1:4" ht="12.75">
      <c r="A12" s="1">
        <v>1980</v>
      </c>
      <c r="B12" s="1"/>
      <c r="C12" s="17">
        <v>3887</v>
      </c>
      <c r="D12" s="18"/>
    </row>
    <row r="13" spans="1:4" ht="12.75">
      <c r="A13" s="1">
        <v>1985</v>
      </c>
      <c r="B13" s="1"/>
      <c r="C13" s="17">
        <v>4764</v>
      </c>
      <c r="D13" s="18"/>
    </row>
    <row r="14" spans="1:4" ht="12.75">
      <c r="A14" s="1">
        <v>1990</v>
      </c>
      <c r="B14" s="1"/>
      <c r="C14" s="17">
        <v>5832</v>
      </c>
      <c r="D14" s="18"/>
    </row>
    <row r="15" spans="1:4" ht="12.75">
      <c r="A15" s="1">
        <v>1995</v>
      </c>
      <c r="B15" s="1"/>
      <c r="C15" s="17">
        <v>6833</v>
      </c>
      <c r="D15" s="18"/>
    </row>
    <row r="16" spans="1:4" ht="12.75">
      <c r="A16" s="1">
        <v>2000</v>
      </c>
      <c r="B16" s="1"/>
      <c r="C16" s="17">
        <v>7972</v>
      </c>
      <c r="D16" s="18"/>
    </row>
    <row r="17" spans="1:4" ht="12.75">
      <c r="A17" s="1">
        <v>2005</v>
      </c>
      <c r="B17" s="1"/>
      <c r="C17" s="17">
        <v>8933</v>
      </c>
      <c r="D17" s="18"/>
    </row>
    <row r="18" spans="1:4" ht="14.25">
      <c r="A18" s="9">
        <v>2007</v>
      </c>
      <c r="B18" s="10">
        <v>1</v>
      </c>
      <c r="C18" s="19">
        <f>9732-2687+2936-13</f>
        <v>9968</v>
      </c>
      <c r="D18" s="18"/>
    </row>
    <row r="19" spans="1:4" ht="12" customHeight="1">
      <c r="A19" s="11" t="s">
        <v>115</v>
      </c>
      <c r="B19" s="10"/>
      <c r="C19" s="19"/>
      <c r="D19" s="18"/>
    </row>
    <row r="20" spans="1:4" ht="14.25">
      <c r="A20" s="5">
        <v>2010</v>
      </c>
      <c r="B20" s="4">
        <v>2</v>
      </c>
      <c r="C20" s="20">
        <v>13500</v>
      </c>
      <c r="D20" s="18"/>
    </row>
    <row r="21" ht="14.25">
      <c r="A21" s="21" t="s">
        <v>114</v>
      </c>
    </row>
    <row r="22" ht="14.25">
      <c r="A22" s="21" t="s">
        <v>5</v>
      </c>
    </row>
    <row r="23" spans="1:10" ht="12.75" customHeight="1">
      <c r="A23" s="42" t="s">
        <v>136</v>
      </c>
      <c r="B23" s="42"/>
      <c r="C23" s="42"/>
      <c r="D23" s="42"/>
      <c r="E23" s="42"/>
      <c r="F23" s="42"/>
      <c r="G23" s="43"/>
      <c r="H23" s="43"/>
      <c r="I23" s="43"/>
      <c r="J23" s="43"/>
    </row>
    <row r="24" spans="1:10" ht="12.75">
      <c r="A24" s="42"/>
      <c r="B24" s="42"/>
      <c r="C24" s="42"/>
      <c r="D24" s="42"/>
      <c r="E24" s="42"/>
      <c r="F24" s="42"/>
      <c r="G24" s="43"/>
      <c r="H24" s="43"/>
      <c r="I24" s="43"/>
      <c r="J24" s="43"/>
    </row>
    <row r="25" spans="1:10" ht="12.75">
      <c r="A25" s="42"/>
      <c r="B25" s="42"/>
      <c r="C25" s="42"/>
      <c r="D25" s="42"/>
      <c r="E25" s="42"/>
      <c r="F25" s="42"/>
      <c r="G25" s="43"/>
      <c r="H25" s="43"/>
      <c r="I25" s="43"/>
      <c r="J25" s="43"/>
    </row>
    <row r="26" spans="1:10" ht="12.75">
      <c r="A26" s="42"/>
      <c r="B26" s="42"/>
      <c r="C26" s="42"/>
      <c r="D26" s="42"/>
      <c r="E26" s="42"/>
      <c r="F26" s="42"/>
      <c r="G26" s="43"/>
      <c r="H26" s="43"/>
      <c r="I26" s="43"/>
      <c r="J26" s="43"/>
    </row>
    <row r="27" spans="1:10" ht="12.75">
      <c r="A27" s="42"/>
      <c r="B27" s="42"/>
      <c r="C27" s="42"/>
      <c r="D27" s="42"/>
      <c r="E27" s="42"/>
      <c r="F27" s="42"/>
      <c r="G27" s="43"/>
      <c r="H27" s="43"/>
      <c r="I27" s="43"/>
      <c r="J27" s="43"/>
    </row>
    <row r="28" spans="1:10" ht="12.75">
      <c r="A28" s="42"/>
      <c r="B28" s="42"/>
      <c r="C28" s="42"/>
      <c r="D28" s="42"/>
      <c r="E28" s="42"/>
      <c r="F28" s="42"/>
      <c r="G28" s="43"/>
      <c r="H28" s="43"/>
      <c r="I28" s="43"/>
      <c r="J28" s="43"/>
    </row>
    <row r="29" spans="1:10" ht="12.75">
      <c r="A29" s="42"/>
      <c r="B29" s="42"/>
      <c r="C29" s="42"/>
      <c r="D29" s="42"/>
      <c r="E29" s="42"/>
      <c r="F29" s="42"/>
      <c r="G29" s="43"/>
      <c r="H29" s="43"/>
      <c r="I29" s="43"/>
      <c r="J29" s="43"/>
    </row>
    <row r="30" spans="1:8" ht="12.75">
      <c r="A30" s="22"/>
      <c r="B30" s="22"/>
      <c r="C30" s="22"/>
      <c r="D30" s="22"/>
      <c r="E30" s="22"/>
      <c r="F30" s="22"/>
      <c r="G30" s="22"/>
      <c r="H30" s="22"/>
    </row>
    <row r="31" spans="1:8" ht="12.75">
      <c r="A31" s="22" t="s">
        <v>139</v>
      </c>
      <c r="B31" s="22"/>
      <c r="C31" s="22"/>
      <c r="D31" s="22"/>
      <c r="E31" s="22"/>
      <c r="F31" s="22"/>
      <c r="G31" s="22"/>
      <c r="H31" s="22"/>
    </row>
    <row r="32" spans="1:8" ht="12.75">
      <c r="A32" s="22"/>
      <c r="B32" s="22"/>
      <c r="C32" s="22"/>
      <c r="D32" s="22"/>
      <c r="E32" s="22"/>
      <c r="F32" s="22"/>
      <c r="G32" s="22"/>
      <c r="H32" s="22"/>
    </row>
  </sheetData>
  <mergeCells count="1">
    <mergeCell ref="A23:J29"/>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39"/>
  <sheetViews>
    <sheetView workbookViewId="0" topLeftCell="A1">
      <selection activeCell="A1" sqref="A1"/>
    </sheetView>
  </sheetViews>
  <sheetFormatPr defaultColWidth="9.140625" defaultRowHeight="12.75"/>
  <cols>
    <col min="1" max="1" width="17.7109375" style="14" customWidth="1"/>
    <col min="2" max="16384" width="9.140625" style="14" customWidth="1"/>
  </cols>
  <sheetData>
    <row r="1" ht="12.75">
      <c r="A1" s="13" t="s">
        <v>6</v>
      </c>
    </row>
    <row r="2" ht="12.75">
      <c r="A2" s="13"/>
    </row>
    <row r="3" spans="1:6" ht="21.75" customHeight="1">
      <c r="A3" s="3" t="s">
        <v>7</v>
      </c>
      <c r="B3" s="7">
        <v>1990</v>
      </c>
      <c r="C3" s="7">
        <v>1995</v>
      </c>
      <c r="D3" s="7">
        <v>2000</v>
      </c>
      <c r="E3" s="7">
        <v>2005</v>
      </c>
      <c r="F3" s="7" t="s">
        <v>31</v>
      </c>
    </row>
    <row r="4" spans="2:6" ht="12.75">
      <c r="B4" s="12" t="s">
        <v>2</v>
      </c>
      <c r="C4" s="12"/>
      <c r="D4" s="12"/>
      <c r="E4" s="12"/>
      <c r="F4" s="12"/>
    </row>
    <row r="5" spans="2:6" ht="12.75">
      <c r="B5" s="54"/>
      <c r="C5" s="54"/>
      <c r="D5" s="54"/>
      <c r="E5" s="54"/>
      <c r="F5" s="54"/>
    </row>
    <row r="6" spans="1:6" ht="12.75">
      <c r="A6" s="14" t="s">
        <v>8</v>
      </c>
      <c r="B6" s="23">
        <v>0</v>
      </c>
      <c r="C6" s="23">
        <v>0.17</v>
      </c>
      <c r="D6" s="23">
        <v>0.2</v>
      </c>
      <c r="E6" s="23">
        <v>0.2</v>
      </c>
      <c r="F6" s="23">
        <v>0.2</v>
      </c>
    </row>
    <row r="7" spans="1:6" ht="12.75">
      <c r="A7" s="14" t="s">
        <v>9</v>
      </c>
      <c r="B7" s="23">
        <v>0</v>
      </c>
      <c r="C7" s="23">
        <v>0</v>
      </c>
      <c r="D7" s="23">
        <v>0</v>
      </c>
      <c r="E7" s="23">
        <v>1.1</v>
      </c>
      <c r="F7" s="23">
        <v>1.1</v>
      </c>
    </row>
    <row r="8" spans="1:6" ht="12.75">
      <c r="A8" s="14" t="s">
        <v>10</v>
      </c>
      <c r="B8" s="23">
        <v>19.2</v>
      </c>
      <c r="C8" s="23">
        <v>28.78</v>
      </c>
      <c r="D8" s="23">
        <v>29.2</v>
      </c>
      <c r="E8" s="23">
        <v>27.8</v>
      </c>
      <c r="F8" s="23">
        <v>27.8</v>
      </c>
    </row>
    <row r="9" spans="1:6" ht="12.75">
      <c r="A9" s="14" t="s">
        <v>11</v>
      </c>
      <c r="B9" s="23">
        <v>0</v>
      </c>
      <c r="C9" s="23">
        <v>55</v>
      </c>
      <c r="D9" s="23">
        <v>142.5</v>
      </c>
      <c r="E9" s="23">
        <v>163</v>
      </c>
      <c r="F9" s="23">
        <v>162.5</v>
      </c>
    </row>
    <row r="10" spans="1:6" ht="12.75">
      <c r="A10" s="14" t="s">
        <v>12</v>
      </c>
      <c r="B10" s="23">
        <v>95</v>
      </c>
      <c r="C10" s="23">
        <v>105</v>
      </c>
      <c r="D10" s="23">
        <v>161</v>
      </c>
      <c r="E10" s="23">
        <v>151</v>
      </c>
      <c r="F10" s="23">
        <v>204.2</v>
      </c>
    </row>
    <row r="11" spans="1:6" ht="12.75">
      <c r="A11" s="14" t="s">
        <v>13</v>
      </c>
      <c r="B11" s="23">
        <v>0</v>
      </c>
      <c r="C11" s="23">
        <v>0</v>
      </c>
      <c r="D11" s="23">
        <v>7.3</v>
      </c>
      <c r="E11" s="23">
        <v>7.3</v>
      </c>
      <c r="F11" s="23">
        <v>7.3</v>
      </c>
    </row>
    <row r="12" spans="1:6" ht="12.75">
      <c r="A12" s="14" t="s">
        <v>14</v>
      </c>
      <c r="B12" s="23">
        <v>4.2</v>
      </c>
      <c r="C12" s="23">
        <v>4.2</v>
      </c>
      <c r="D12" s="23">
        <v>4.2</v>
      </c>
      <c r="E12" s="23">
        <v>14.7</v>
      </c>
      <c r="F12" s="23">
        <v>14.7</v>
      </c>
    </row>
    <row r="13" spans="1:6" ht="12.75">
      <c r="A13" s="14" t="s">
        <v>21</v>
      </c>
      <c r="B13" s="23">
        <v>0</v>
      </c>
      <c r="C13" s="23">
        <v>0</v>
      </c>
      <c r="D13" s="23">
        <v>0</v>
      </c>
      <c r="E13" s="23">
        <v>0.2</v>
      </c>
      <c r="F13" s="23">
        <v>8.4</v>
      </c>
    </row>
    <row r="14" spans="1:6" ht="12.75">
      <c r="A14" s="14" t="s">
        <v>15</v>
      </c>
      <c r="B14" s="23">
        <v>0</v>
      </c>
      <c r="C14" s="23">
        <v>33.4</v>
      </c>
      <c r="D14" s="23">
        <v>33.4</v>
      </c>
      <c r="E14" s="23">
        <v>33</v>
      </c>
      <c r="F14" s="23">
        <v>53</v>
      </c>
    </row>
    <row r="15" spans="1:6" ht="12.75">
      <c r="A15" s="14" t="s">
        <v>16</v>
      </c>
      <c r="B15" s="23">
        <v>44.6</v>
      </c>
      <c r="C15" s="23">
        <v>50</v>
      </c>
      <c r="D15" s="23">
        <v>170</v>
      </c>
      <c r="E15" s="23">
        <v>202</v>
      </c>
      <c r="F15" s="23">
        <v>421.2</v>
      </c>
    </row>
    <row r="16" spans="1:6" ht="12.75">
      <c r="A16" s="14" t="s">
        <v>17</v>
      </c>
      <c r="B16" s="23">
        <v>144.75</v>
      </c>
      <c r="C16" s="23">
        <v>309.75</v>
      </c>
      <c r="D16" s="23">
        <v>589.5</v>
      </c>
      <c r="E16" s="23">
        <v>797</v>
      </c>
      <c r="F16" s="23">
        <v>992</v>
      </c>
    </row>
    <row r="17" spans="1:6" ht="12.75">
      <c r="A17" s="14" t="s">
        <v>18</v>
      </c>
      <c r="B17" s="23">
        <v>545</v>
      </c>
      <c r="C17" s="23">
        <v>631.7</v>
      </c>
      <c r="D17" s="23">
        <v>785</v>
      </c>
      <c r="E17" s="23">
        <v>791</v>
      </c>
      <c r="F17" s="23">
        <v>810.5</v>
      </c>
    </row>
    <row r="18" spans="1:6" ht="12.75">
      <c r="A18" s="14" t="s">
        <v>19</v>
      </c>
      <c r="B18" s="23">
        <v>214.6</v>
      </c>
      <c r="C18" s="23">
        <v>413.71</v>
      </c>
      <c r="D18" s="23">
        <v>546.9</v>
      </c>
      <c r="E18" s="23">
        <v>535</v>
      </c>
      <c r="F18" s="23">
        <v>535.2</v>
      </c>
    </row>
    <row r="19" spans="1:6" ht="12.75">
      <c r="A19" s="14" t="s">
        <v>20</v>
      </c>
      <c r="B19" s="23">
        <v>45</v>
      </c>
      <c r="C19" s="23">
        <v>45</v>
      </c>
      <c r="D19" s="23">
        <v>45</v>
      </c>
      <c r="E19" s="23">
        <v>129</v>
      </c>
      <c r="F19" s="23">
        <v>128.8</v>
      </c>
    </row>
    <row r="20" spans="1:6" ht="12.75">
      <c r="A20" s="14" t="s">
        <v>22</v>
      </c>
      <c r="B20" s="23">
        <v>700</v>
      </c>
      <c r="C20" s="23">
        <v>753</v>
      </c>
      <c r="D20" s="23">
        <v>755</v>
      </c>
      <c r="E20" s="23">
        <v>953</v>
      </c>
      <c r="F20" s="23">
        <v>953</v>
      </c>
    </row>
    <row r="21" spans="1:6" ht="12.75">
      <c r="A21" s="14" t="s">
        <v>23</v>
      </c>
      <c r="B21" s="23">
        <v>283.2</v>
      </c>
      <c r="C21" s="23">
        <v>286</v>
      </c>
      <c r="D21" s="23">
        <v>437</v>
      </c>
      <c r="E21" s="23">
        <v>435</v>
      </c>
      <c r="F21" s="23">
        <v>471.6</v>
      </c>
    </row>
    <row r="22" spans="1:6" ht="12.75">
      <c r="A22" s="14" t="s">
        <v>24</v>
      </c>
      <c r="B22" s="23">
        <v>35</v>
      </c>
      <c r="C22" s="23">
        <v>70</v>
      </c>
      <c r="D22" s="23">
        <v>70</v>
      </c>
      <c r="E22" s="23">
        <v>77</v>
      </c>
      <c r="F22" s="23">
        <v>87.4</v>
      </c>
    </row>
    <row r="23" spans="1:6" ht="12.75">
      <c r="A23" s="14" t="s">
        <v>25</v>
      </c>
      <c r="B23" s="23">
        <v>0</v>
      </c>
      <c r="C23" s="23">
        <v>0</v>
      </c>
      <c r="D23" s="23">
        <v>0</v>
      </c>
      <c r="E23" s="23">
        <v>6</v>
      </c>
      <c r="F23" s="23">
        <v>56</v>
      </c>
    </row>
    <row r="24" spans="1:6" ht="12.75">
      <c r="A24" s="14" t="s">
        <v>26</v>
      </c>
      <c r="B24" s="23">
        <v>891</v>
      </c>
      <c r="C24" s="23">
        <v>1227</v>
      </c>
      <c r="D24" s="23">
        <v>1909</v>
      </c>
      <c r="E24" s="23">
        <v>1930</v>
      </c>
      <c r="F24" s="23">
        <v>1969.7</v>
      </c>
    </row>
    <row r="25" spans="1:6" ht="12.75">
      <c r="A25" s="14" t="s">
        <v>27</v>
      </c>
      <c r="B25" s="23">
        <v>3</v>
      </c>
      <c r="C25" s="23">
        <v>5</v>
      </c>
      <c r="D25" s="23">
        <v>16</v>
      </c>
      <c r="E25" s="23">
        <v>16</v>
      </c>
      <c r="F25" s="23">
        <v>23</v>
      </c>
    </row>
    <row r="26" spans="1:6" ht="12.75">
      <c r="A26" s="14" t="s">
        <v>28</v>
      </c>
      <c r="B26" s="23">
        <v>11</v>
      </c>
      <c r="C26" s="23">
        <v>11</v>
      </c>
      <c r="D26" s="23">
        <v>23</v>
      </c>
      <c r="E26" s="23">
        <v>79</v>
      </c>
      <c r="F26" s="23">
        <v>79</v>
      </c>
    </row>
    <row r="27" spans="1:6" ht="12.75">
      <c r="A27" s="14" t="s">
        <v>102</v>
      </c>
      <c r="B27" s="23">
        <v>0.3</v>
      </c>
      <c r="C27" s="23">
        <v>0.3</v>
      </c>
      <c r="D27" s="23">
        <v>0.3</v>
      </c>
      <c r="E27" s="23">
        <v>0.3</v>
      </c>
      <c r="F27" s="23">
        <v>0.3</v>
      </c>
    </row>
    <row r="28" spans="1:6" ht="12.75">
      <c r="A28" s="14" t="s">
        <v>29</v>
      </c>
      <c r="B28" s="23">
        <v>20.6</v>
      </c>
      <c r="C28" s="23">
        <v>20.4</v>
      </c>
      <c r="D28" s="23">
        <v>20.4</v>
      </c>
      <c r="E28" s="23">
        <v>20</v>
      </c>
      <c r="F28" s="23">
        <v>38</v>
      </c>
    </row>
    <row r="29" spans="1:6" ht="12.75">
      <c r="A29" s="24" t="s">
        <v>30</v>
      </c>
      <c r="B29" s="25">
        <v>2774.6</v>
      </c>
      <c r="C29" s="25">
        <v>2816.7</v>
      </c>
      <c r="D29" s="25">
        <v>2228</v>
      </c>
      <c r="E29" s="25">
        <v>2564</v>
      </c>
      <c r="F29" s="25">
        <v>2923.5</v>
      </c>
    </row>
    <row r="30" spans="1:6" ht="12.75">
      <c r="A30" s="15" t="s">
        <v>39</v>
      </c>
      <c r="B30" s="26">
        <f>SUM(B6:B29)</f>
        <v>5831.049999999999</v>
      </c>
      <c r="C30" s="26">
        <f>SUM(C6:C29)</f>
        <v>6866.110000000001</v>
      </c>
      <c r="D30" s="26">
        <f>SUM(D6:D29)</f>
        <v>7972.9</v>
      </c>
      <c r="E30" s="26">
        <f>SUM(E6:E29)</f>
        <v>8932.6</v>
      </c>
      <c r="F30" s="26">
        <f>SUM(F6:F29)</f>
        <v>9968.4</v>
      </c>
    </row>
    <row r="31" spans="1:4" ht="14.25">
      <c r="A31" s="21" t="s">
        <v>114</v>
      </c>
      <c r="D31" s="23"/>
    </row>
    <row r="32" spans="1:7" ht="12.75" customHeight="1">
      <c r="A32" s="44" t="s">
        <v>120</v>
      </c>
      <c r="B32" s="44"/>
      <c r="C32" s="44"/>
      <c r="D32" s="44"/>
      <c r="E32" s="44"/>
      <c r="F32" s="44"/>
      <c r="G32" s="45"/>
    </row>
    <row r="33" spans="1:7" ht="12.75">
      <c r="A33" s="44"/>
      <c r="B33" s="44"/>
      <c r="C33" s="44"/>
      <c r="D33" s="44"/>
      <c r="E33" s="44"/>
      <c r="F33" s="44"/>
      <c r="G33" s="45"/>
    </row>
    <row r="34" spans="1:7" ht="12.75">
      <c r="A34" s="44"/>
      <c r="B34" s="44"/>
      <c r="C34" s="44"/>
      <c r="D34" s="44"/>
      <c r="E34" s="44"/>
      <c r="F34" s="44"/>
      <c r="G34" s="45"/>
    </row>
    <row r="35" spans="1:7" ht="12.75">
      <c r="A35" s="44"/>
      <c r="B35" s="44"/>
      <c r="C35" s="44"/>
      <c r="D35" s="44"/>
      <c r="E35" s="44"/>
      <c r="F35" s="44"/>
      <c r="G35" s="45"/>
    </row>
    <row r="36" spans="1:7" ht="12.75">
      <c r="A36" s="45"/>
      <c r="B36" s="45"/>
      <c r="C36" s="45"/>
      <c r="D36" s="45"/>
      <c r="E36" s="45"/>
      <c r="F36" s="45"/>
      <c r="G36" s="45"/>
    </row>
    <row r="37" spans="1:7" ht="12.75">
      <c r="A37" s="45"/>
      <c r="B37" s="45"/>
      <c r="C37" s="45"/>
      <c r="D37" s="45"/>
      <c r="E37" s="45"/>
      <c r="F37" s="45"/>
      <c r="G37" s="45"/>
    </row>
    <row r="38" spans="1:7" ht="12.75">
      <c r="A38" s="45"/>
      <c r="B38" s="45"/>
      <c r="C38" s="45"/>
      <c r="D38" s="45"/>
      <c r="E38" s="45"/>
      <c r="F38" s="45"/>
      <c r="G38" s="45"/>
    </row>
    <row r="39" spans="1:7" ht="12.75">
      <c r="A39" s="22"/>
      <c r="B39" s="22"/>
      <c r="C39" s="22"/>
      <c r="D39" s="22"/>
      <c r="E39" s="22"/>
      <c r="F39" s="22"/>
      <c r="G39" s="27"/>
    </row>
  </sheetData>
  <mergeCells count="1">
    <mergeCell ref="A32:G38"/>
  </mergeCells>
  <printOptions/>
  <pageMargins left="0.4" right="0.4" top="0.4" bottom="0.4"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39"/>
  <sheetViews>
    <sheetView workbookViewId="0" topLeftCell="A1">
      <selection activeCell="A1" sqref="A1"/>
    </sheetView>
  </sheetViews>
  <sheetFormatPr defaultColWidth="9.140625" defaultRowHeight="12.75"/>
  <cols>
    <col min="1" max="1" width="17.7109375" style="14" customWidth="1"/>
    <col min="2" max="2" width="15.421875" style="14" customWidth="1"/>
    <col min="3" max="3" width="20.00390625" style="14" customWidth="1"/>
    <col min="4" max="16384" width="9.140625" style="14" customWidth="1"/>
  </cols>
  <sheetData>
    <row r="1" spans="1:8" ht="12.75" customHeight="1">
      <c r="A1" s="28" t="s">
        <v>117</v>
      </c>
      <c r="B1" s="28"/>
      <c r="C1" s="28"/>
      <c r="D1" s="28"/>
      <c r="E1" s="28"/>
      <c r="F1" s="28"/>
      <c r="G1" s="28"/>
      <c r="H1" s="28"/>
    </row>
    <row r="2" spans="1:8" ht="12.75" customHeight="1">
      <c r="A2" s="28"/>
      <c r="B2" s="28"/>
      <c r="C2" s="28"/>
      <c r="D2" s="28"/>
      <c r="E2" s="28"/>
      <c r="F2" s="28"/>
      <c r="G2" s="28"/>
      <c r="H2" s="28"/>
    </row>
    <row r="3" spans="1:3" ht="24" customHeight="1">
      <c r="A3" s="3" t="s">
        <v>7</v>
      </c>
      <c r="B3" s="7" t="s">
        <v>126</v>
      </c>
      <c r="C3" s="7" t="s">
        <v>127</v>
      </c>
    </row>
    <row r="4" spans="2:3" ht="12.75">
      <c r="B4" s="6" t="s">
        <v>2</v>
      </c>
      <c r="C4" s="6" t="s">
        <v>103</v>
      </c>
    </row>
    <row r="5" spans="2:3" ht="12.75">
      <c r="B5" s="6"/>
      <c r="C5" s="6"/>
    </row>
    <row r="6" spans="1:3" ht="14.25">
      <c r="A6" s="24" t="s">
        <v>135</v>
      </c>
      <c r="B6" s="25">
        <v>2923.5</v>
      </c>
      <c r="C6" s="17">
        <v>15883.09256</v>
      </c>
    </row>
    <row r="7" spans="1:3" ht="12.75">
      <c r="A7" s="14" t="s">
        <v>26</v>
      </c>
      <c r="B7" s="23">
        <v>1969.7</v>
      </c>
      <c r="C7" s="17">
        <v>12595.83756</v>
      </c>
    </row>
    <row r="8" spans="1:3" ht="12.75">
      <c r="A8" s="14" t="s">
        <v>17</v>
      </c>
      <c r="B8" s="23">
        <v>992</v>
      </c>
      <c r="C8" s="17">
        <v>6343.6416</v>
      </c>
    </row>
    <row r="9" spans="1:3" ht="12.75">
      <c r="A9" s="14" t="s">
        <v>22</v>
      </c>
      <c r="B9" s="23">
        <v>953</v>
      </c>
      <c r="C9" s="17">
        <v>6094.2444</v>
      </c>
    </row>
    <row r="10" spans="1:3" ht="12.75">
      <c r="A10" s="14" t="s">
        <v>18</v>
      </c>
      <c r="B10" s="23">
        <v>810.5</v>
      </c>
      <c r="C10" s="17">
        <v>5182.9854</v>
      </c>
    </row>
    <row r="11" spans="1:3" ht="12.75">
      <c r="A11" s="14" t="s">
        <v>19</v>
      </c>
      <c r="B11" s="23">
        <v>535.2</v>
      </c>
      <c r="C11" s="17">
        <v>3422.4969600000004</v>
      </c>
    </row>
    <row r="12" spans="1:3" ht="12.75">
      <c r="A12" s="14" t="s">
        <v>23</v>
      </c>
      <c r="B12" s="23">
        <v>471.6</v>
      </c>
      <c r="C12" s="17">
        <v>3015.78768</v>
      </c>
    </row>
    <row r="13" spans="1:3" ht="12.75">
      <c r="A13" s="14" t="s">
        <v>16</v>
      </c>
      <c r="B13" s="23">
        <v>421.2</v>
      </c>
      <c r="C13" s="17">
        <v>2693.48976</v>
      </c>
    </row>
    <row r="14" spans="1:3" ht="12.75">
      <c r="A14" s="14" t="s">
        <v>12</v>
      </c>
      <c r="B14" s="23">
        <v>204.2</v>
      </c>
      <c r="C14" s="17">
        <v>1305.8181599999998</v>
      </c>
    </row>
    <row r="15" spans="1:3" ht="12.75">
      <c r="A15" s="14" t="s">
        <v>11</v>
      </c>
      <c r="B15" s="23">
        <v>162.5</v>
      </c>
      <c r="C15" s="17">
        <v>1039.155</v>
      </c>
    </row>
    <row r="16" spans="1:3" ht="12.75">
      <c r="A16" s="14" t="s">
        <v>20</v>
      </c>
      <c r="B16" s="23">
        <v>128.8</v>
      </c>
      <c r="C16" s="17">
        <v>823.65024</v>
      </c>
    </row>
    <row r="17" spans="1:3" ht="12.75">
      <c r="A17" s="14" t="s">
        <v>24</v>
      </c>
      <c r="B17" s="23">
        <v>87.4</v>
      </c>
      <c r="C17" s="17">
        <v>558.90552</v>
      </c>
    </row>
    <row r="18" spans="1:3" ht="12.75">
      <c r="A18" s="14" t="s">
        <v>28</v>
      </c>
      <c r="B18" s="23">
        <v>79</v>
      </c>
      <c r="C18" s="17">
        <v>505.1892</v>
      </c>
    </row>
    <row r="19" spans="1:3" ht="12.75">
      <c r="A19" s="14" t="s">
        <v>25</v>
      </c>
      <c r="B19" s="23">
        <v>56</v>
      </c>
      <c r="C19" s="17">
        <v>358.1088</v>
      </c>
    </row>
    <row r="20" spans="1:3" ht="12.75">
      <c r="A20" s="14" t="s">
        <v>15</v>
      </c>
      <c r="B20" s="23">
        <v>53</v>
      </c>
      <c r="C20" s="17">
        <v>338.9244</v>
      </c>
    </row>
    <row r="21" spans="1:3" ht="12.75">
      <c r="A21" s="14" t="s">
        <v>29</v>
      </c>
      <c r="B21" s="23">
        <v>38</v>
      </c>
      <c r="C21" s="17">
        <v>243.0024</v>
      </c>
    </row>
    <row r="22" spans="1:3" ht="12.75">
      <c r="A22" s="14" t="s">
        <v>10</v>
      </c>
      <c r="B22" s="23">
        <v>27.8</v>
      </c>
      <c r="C22" s="17">
        <v>177.77544</v>
      </c>
    </row>
    <row r="23" spans="1:3" ht="12.75">
      <c r="A23" s="14" t="s">
        <v>27</v>
      </c>
      <c r="B23" s="23">
        <v>23</v>
      </c>
      <c r="C23" s="17">
        <v>147.0804</v>
      </c>
    </row>
    <row r="24" spans="1:3" ht="12.75">
      <c r="A24" s="14" t="s">
        <v>14</v>
      </c>
      <c r="B24" s="23">
        <v>14.7</v>
      </c>
      <c r="C24" s="17">
        <v>94.00356</v>
      </c>
    </row>
    <row r="25" spans="1:3" ht="12.75">
      <c r="A25" s="15" t="s">
        <v>21</v>
      </c>
      <c r="B25" s="26">
        <v>8.4</v>
      </c>
      <c r="C25" s="20">
        <v>53.71632</v>
      </c>
    </row>
    <row r="26" spans="1:2" ht="14.25">
      <c r="A26" s="21" t="s">
        <v>114</v>
      </c>
      <c r="B26" s="29"/>
    </row>
    <row r="27" spans="1:6" s="38" customFormat="1" ht="27" customHeight="1">
      <c r="A27" s="46" t="s">
        <v>137</v>
      </c>
      <c r="B27" s="46"/>
      <c r="C27" s="46"/>
      <c r="D27" s="46"/>
      <c r="E27" s="46"/>
      <c r="F27" s="37"/>
    </row>
    <row r="28" spans="1:6" ht="17.25" customHeight="1">
      <c r="A28" s="48" t="s">
        <v>133</v>
      </c>
      <c r="B28" s="48"/>
      <c r="C28" s="48"/>
      <c r="D28" s="48"/>
      <c r="E28" s="48"/>
      <c r="F28" s="30"/>
    </row>
    <row r="29" spans="1:6" ht="15.75" customHeight="1">
      <c r="A29" s="48"/>
      <c r="B29" s="48"/>
      <c r="C29" s="48"/>
      <c r="D29" s="48"/>
      <c r="E29" s="48"/>
      <c r="F29" s="30"/>
    </row>
    <row r="30" spans="1:6" ht="9.75" customHeight="1">
      <c r="A30" s="48"/>
      <c r="B30" s="48"/>
      <c r="C30" s="48"/>
      <c r="D30" s="48"/>
      <c r="E30" s="48"/>
      <c r="F30" s="30"/>
    </row>
    <row r="31" spans="1:6" ht="12.75" customHeight="1">
      <c r="A31" s="47" t="s">
        <v>122</v>
      </c>
      <c r="B31" s="47"/>
      <c r="C31" s="47"/>
      <c r="D31" s="47"/>
      <c r="E31" s="44"/>
      <c r="F31" s="31"/>
    </row>
    <row r="32" spans="1:6" ht="12.75">
      <c r="A32" s="47"/>
      <c r="B32" s="47"/>
      <c r="C32" s="47"/>
      <c r="D32" s="47"/>
      <c r="E32" s="44"/>
      <c r="F32" s="31"/>
    </row>
    <row r="33" spans="1:6" ht="12.75">
      <c r="A33" s="47"/>
      <c r="B33" s="47"/>
      <c r="C33" s="47"/>
      <c r="D33" s="47"/>
      <c r="E33" s="44"/>
      <c r="F33" s="31"/>
    </row>
    <row r="34" spans="1:6" ht="12.75">
      <c r="A34" s="47"/>
      <c r="B34" s="47"/>
      <c r="C34" s="47"/>
      <c r="D34" s="47"/>
      <c r="E34" s="44"/>
      <c r="F34" s="31"/>
    </row>
    <row r="35" spans="1:6" ht="12.75">
      <c r="A35" s="47"/>
      <c r="B35" s="47"/>
      <c r="C35" s="47"/>
      <c r="D35" s="47"/>
      <c r="E35" s="44"/>
      <c r="F35" s="31"/>
    </row>
    <row r="36" spans="1:6" ht="12.75">
      <c r="A36" s="47"/>
      <c r="B36" s="47"/>
      <c r="C36" s="47"/>
      <c r="D36" s="47"/>
      <c r="E36" s="44"/>
      <c r="F36" s="31"/>
    </row>
    <row r="37" spans="1:6" ht="30" customHeight="1">
      <c r="A37" s="44"/>
      <c r="B37" s="44"/>
      <c r="C37" s="44"/>
      <c r="D37" s="44"/>
      <c r="E37" s="44"/>
      <c r="F37" s="31"/>
    </row>
    <row r="38" spans="1:6" ht="12.75">
      <c r="A38" s="31"/>
      <c r="B38" s="31"/>
      <c r="C38" s="31"/>
      <c r="D38" s="31"/>
      <c r="E38" s="31"/>
      <c r="F38" s="31"/>
    </row>
    <row r="39" spans="1:6" ht="12.75">
      <c r="A39" s="31"/>
      <c r="B39" s="31"/>
      <c r="C39" s="31"/>
      <c r="D39" s="31"/>
      <c r="E39" s="31"/>
      <c r="F39" s="31"/>
    </row>
  </sheetData>
  <mergeCells count="3">
    <mergeCell ref="A27:E27"/>
    <mergeCell ref="A31:E37"/>
    <mergeCell ref="A28:E30"/>
  </mergeCells>
  <printOptions/>
  <pageMargins left="0.4" right="0.4" top="0.4" bottom="0.4"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H31"/>
  <sheetViews>
    <sheetView workbookViewId="0" topLeftCell="A1">
      <selection activeCell="A1" sqref="A1"/>
    </sheetView>
  </sheetViews>
  <sheetFormatPr defaultColWidth="9.140625" defaultRowHeight="12.75"/>
  <cols>
    <col min="1" max="1" width="17.7109375" style="14" customWidth="1"/>
    <col min="2" max="2" width="21.421875" style="14" customWidth="1"/>
    <col min="3" max="16384" width="9.140625" style="14" customWidth="1"/>
  </cols>
  <sheetData>
    <row r="1" ht="12.75">
      <c r="A1" s="13" t="s">
        <v>118</v>
      </c>
    </row>
    <row r="2" ht="12.75">
      <c r="A2" s="13"/>
    </row>
    <row r="3" spans="1:2" ht="21.75" customHeight="1">
      <c r="A3" s="3" t="s">
        <v>7</v>
      </c>
      <c r="B3" s="7" t="s">
        <v>128</v>
      </c>
    </row>
    <row r="4" ht="12.75">
      <c r="B4" s="6" t="s">
        <v>1</v>
      </c>
    </row>
    <row r="5" ht="12.75">
      <c r="B5" s="6"/>
    </row>
    <row r="6" spans="1:2" ht="12.75">
      <c r="A6" s="14" t="s">
        <v>16</v>
      </c>
      <c r="B6" s="32">
        <v>27.115319683334544</v>
      </c>
    </row>
    <row r="7" spans="1:2" ht="12.75">
      <c r="A7" s="14" t="s">
        <v>12</v>
      </c>
      <c r="B7" s="32">
        <v>25.98682201069532</v>
      </c>
    </row>
    <row r="8" spans="1:2" ht="12.75">
      <c r="A8" s="14" t="s">
        <v>26</v>
      </c>
      <c r="B8" s="32">
        <v>23.355991360026014</v>
      </c>
    </row>
    <row r="9" spans="1:2" ht="12.75">
      <c r="A9" s="14" t="s">
        <v>24</v>
      </c>
      <c r="B9" s="32">
        <v>20.09043734821787</v>
      </c>
    </row>
    <row r="10" spans="1:2" ht="12.75">
      <c r="A10" s="14" t="s">
        <v>20</v>
      </c>
      <c r="B10" s="32">
        <v>14.970015267175574</v>
      </c>
    </row>
    <row r="11" spans="1:2" ht="12.75">
      <c r="A11" s="14" t="s">
        <v>11</v>
      </c>
      <c r="B11" s="32">
        <v>12.446460653970535</v>
      </c>
    </row>
    <row r="12" spans="1:2" ht="12.75">
      <c r="A12" s="14" t="s">
        <v>25</v>
      </c>
      <c r="B12" s="32">
        <v>8.913180557634531</v>
      </c>
    </row>
    <row r="13" spans="1:2" ht="12.75">
      <c r="A13" s="14" t="s">
        <v>23</v>
      </c>
      <c r="B13" s="32">
        <v>7.209696320459864</v>
      </c>
    </row>
    <row r="14" spans="1:2" ht="12.75">
      <c r="A14" s="14" t="s">
        <v>17</v>
      </c>
      <c r="B14" s="32">
        <v>5.218012643142968</v>
      </c>
    </row>
    <row r="15" spans="1:2" ht="12.75">
      <c r="A15" s="14" t="s">
        <v>15</v>
      </c>
      <c r="B15" s="32">
        <v>4.574560096403027</v>
      </c>
    </row>
    <row r="16" spans="1:2" ht="12.75">
      <c r="A16" s="14" t="s">
        <v>22</v>
      </c>
      <c r="B16" s="32">
        <v>2.740217805755395</v>
      </c>
    </row>
    <row r="17" spans="1:2" ht="12.75">
      <c r="A17" s="14" t="s">
        <v>18</v>
      </c>
      <c r="B17" s="32">
        <v>1.8598633947121797</v>
      </c>
    </row>
    <row r="18" spans="1:2" ht="12.75">
      <c r="A18" s="14" t="s">
        <v>13</v>
      </c>
      <c r="B18" s="32">
        <v>1.6299594972067037</v>
      </c>
    </row>
    <row r="19" spans="1:2" ht="12.75">
      <c r="A19" s="24" t="s">
        <v>30</v>
      </c>
      <c r="B19" s="32">
        <v>0.39079728885271137</v>
      </c>
    </row>
    <row r="20" spans="1:2" ht="12.75">
      <c r="A20" s="15" t="s">
        <v>27</v>
      </c>
      <c r="B20" s="33">
        <v>0.3362855133615785</v>
      </c>
    </row>
    <row r="21" spans="1:8" ht="12.75" customHeight="1">
      <c r="A21" s="49" t="s">
        <v>119</v>
      </c>
      <c r="B21" s="49"/>
      <c r="C21" s="49"/>
      <c r="D21" s="49"/>
      <c r="E21" s="44"/>
      <c r="F21" s="34"/>
      <c r="G21" s="34"/>
      <c r="H21" s="34"/>
    </row>
    <row r="22" spans="1:8" ht="17.25" customHeight="1">
      <c r="A22" s="49"/>
      <c r="B22" s="49"/>
      <c r="C22" s="49"/>
      <c r="D22" s="49"/>
      <c r="E22" s="44"/>
      <c r="F22" s="34"/>
      <c r="G22" s="34"/>
      <c r="H22" s="34"/>
    </row>
    <row r="23" spans="1:8" s="40" customFormat="1" ht="12.75" customHeight="1">
      <c r="A23" s="44" t="s">
        <v>123</v>
      </c>
      <c r="B23" s="44"/>
      <c r="C23" s="44"/>
      <c r="D23" s="44"/>
      <c r="E23" s="44"/>
      <c r="F23" s="39"/>
      <c r="G23" s="39"/>
      <c r="H23" s="39"/>
    </row>
    <row r="24" spans="1:8" ht="12.75">
      <c r="A24" s="44"/>
      <c r="B24" s="44"/>
      <c r="C24" s="44"/>
      <c r="D24" s="44"/>
      <c r="E24" s="44"/>
      <c r="F24" s="22"/>
      <c r="G24" s="22"/>
      <c r="H24" s="22"/>
    </row>
    <row r="25" spans="1:8" ht="12.75">
      <c r="A25" s="44"/>
      <c r="B25" s="44"/>
      <c r="C25" s="44"/>
      <c r="D25" s="44"/>
      <c r="E25" s="44"/>
      <c r="F25" s="22"/>
      <c r="G25" s="22"/>
      <c r="H25" s="22"/>
    </row>
    <row r="26" spans="1:8" ht="12.75">
      <c r="A26" s="44"/>
      <c r="B26" s="44"/>
      <c r="C26" s="44"/>
      <c r="D26" s="44"/>
      <c r="E26" s="44"/>
      <c r="F26" s="22"/>
      <c r="G26" s="22"/>
      <c r="H26" s="22"/>
    </row>
    <row r="27" spans="1:8" ht="12.75">
      <c r="A27" s="44"/>
      <c r="B27" s="44"/>
      <c r="C27" s="44"/>
      <c r="D27" s="44"/>
      <c r="E27" s="44"/>
      <c r="F27" s="22"/>
      <c r="G27" s="22"/>
      <c r="H27" s="22"/>
    </row>
    <row r="28" spans="1:8" ht="12.75">
      <c r="A28" s="44"/>
      <c r="B28" s="44"/>
      <c r="C28" s="44"/>
      <c r="D28" s="44"/>
      <c r="E28" s="44"/>
      <c r="F28" s="22"/>
      <c r="G28" s="22"/>
      <c r="H28" s="22"/>
    </row>
    <row r="29" spans="1:8" ht="12.75">
      <c r="A29" s="44"/>
      <c r="B29" s="44"/>
      <c r="C29" s="44"/>
      <c r="D29" s="44"/>
      <c r="E29" s="44"/>
      <c r="F29" s="22"/>
      <c r="G29" s="22"/>
      <c r="H29" s="22"/>
    </row>
    <row r="30" spans="1:8" ht="12.75">
      <c r="A30" s="22"/>
      <c r="B30" s="22"/>
      <c r="C30" s="22"/>
      <c r="D30" s="22"/>
      <c r="E30" s="22"/>
      <c r="F30" s="22"/>
      <c r="G30" s="22"/>
      <c r="H30" s="22"/>
    </row>
    <row r="31" spans="1:8" ht="12.75">
      <c r="A31" s="22"/>
      <c r="B31" s="22"/>
      <c r="C31" s="22"/>
      <c r="D31" s="22"/>
      <c r="E31" s="22"/>
      <c r="F31" s="22"/>
      <c r="G31" s="22"/>
      <c r="H31" s="22"/>
    </row>
  </sheetData>
  <mergeCells count="2">
    <mergeCell ref="A23:E29"/>
    <mergeCell ref="A21:E22"/>
  </mergeCells>
  <printOptions/>
  <pageMargins left="0.4" right="0.4" top="0.4" bottom="0.4"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9.140625" defaultRowHeight="12.75"/>
  <cols>
    <col min="1" max="1" width="11.8515625" style="14" customWidth="1"/>
    <col min="2" max="2" width="15.7109375" style="14" customWidth="1"/>
    <col min="3" max="16384" width="9.140625" style="14" customWidth="1"/>
  </cols>
  <sheetData>
    <row r="1" ht="12.75">
      <c r="A1" s="13" t="s">
        <v>110</v>
      </c>
    </row>
    <row r="2" ht="12.75">
      <c r="A2" s="13"/>
    </row>
    <row r="3" spans="1:2" ht="20.25" customHeight="1">
      <c r="A3" s="3" t="s">
        <v>32</v>
      </c>
      <c r="B3" s="7" t="s">
        <v>4</v>
      </c>
    </row>
    <row r="4" ht="12.75">
      <c r="B4" s="6" t="s">
        <v>2</v>
      </c>
    </row>
    <row r="5" ht="12.75">
      <c r="B5" s="6"/>
    </row>
    <row r="6" spans="1:2" ht="12.75">
      <c r="A6" s="14" t="s">
        <v>34</v>
      </c>
      <c r="B6" s="23">
        <v>2555.3</v>
      </c>
    </row>
    <row r="7" spans="1:2" ht="12.75">
      <c r="A7" s="14" t="s">
        <v>37</v>
      </c>
      <c r="B7" s="23">
        <v>318</v>
      </c>
    </row>
    <row r="8" spans="1:2" ht="12.75">
      <c r="A8" s="14" t="s">
        <v>38</v>
      </c>
      <c r="B8" s="23">
        <v>36</v>
      </c>
    </row>
    <row r="9" spans="1:2" ht="12.75">
      <c r="A9" s="14" t="s">
        <v>35</v>
      </c>
      <c r="B9" s="23">
        <v>35</v>
      </c>
    </row>
    <row r="10" spans="1:2" ht="12.75">
      <c r="A10" s="14" t="s">
        <v>36</v>
      </c>
      <c r="B10" s="23">
        <v>13</v>
      </c>
    </row>
    <row r="11" spans="1:2" ht="12.75">
      <c r="A11" s="14" t="s">
        <v>33</v>
      </c>
      <c r="B11" s="23">
        <v>0.4</v>
      </c>
    </row>
    <row r="12" spans="1:2" ht="12.75">
      <c r="A12" s="14" t="s">
        <v>44</v>
      </c>
      <c r="B12" s="23">
        <v>0.24</v>
      </c>
    </row>
    <row r="13" spans="1:3" ht="12.75">
      <c r="A13" s="15" t="s">
        <v>40</v>
      </c>
      <c r="B13" s="26">
        <f>SUM(B6:B12)</f>
        <v>2957.94</v>
      </c>
      <c r="C13" s="23"/>
    </row>
    <row r="14" spans="1:6" ht="24" customHeight="1">
      <c r="A14" s="50" t="s">
        <v>134</v>
      </c>
      <c r="B14" s="45"/>
      <c r="C14" s="45"/>
      <c r="D14" s="45"/>
      <c r="E14" s="45"/>
      <c r="F14" s="45"/>
    </row>
    <row r="15" spans="1:6" ht="18.75" customHeight="1">
      <c r="A15" s="45"/>
      <c r="B15" s="45"/>
      <c r="C15" s="45"/>
      <c r="D15" s="45"/>
      <c r="E15" s="45"/>
      <c r="F15" s="45"/>
    </row>
    <row r="16" spans="1:7" s="40" customFormat="1" ht="12.75">
      <c r="A16" s="51" t="s">
        <v>138</v>
      </c>
      <c r="B16" s="44"/>
      <c r="C16" s="44"/>
      <c r="D16" s="44"/>
      <c r="E16" s="44"/>
      <c r="F16" s="44"/>
      <c r="G16" s="39"/>
    </row>
    <row r="17" spans="1:7" ht="12.75">
      <c r="A17" s="44"/>
      <c r="B17" s="44"/>
      <c r="C17" s="44"/>
      <c r="D17" s="44"/>
      <c r="E17" s="44"/>
      <c r="F17" s="44"/>
      <c r="G17" s="22"/>
    </row>
    <row r="18" spans="1:7" ht="12.75">
      <c r="A18" s="44"/>
      <c r="B18" s="44"/>
      <c r="C18" s="44"/>
      <c r="D18" s="44"/>
      <c r="E18" s="44"/>
      <c r="F18" s="44"/>
      <c r="G18" s="22"/>
    </row>
  </sheetData>
  <mergeCells count="2">
    <mergeCell ref="A14:F15"/>
    <mergeCell ref="A16:F18"/>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H24"/>
  <sheetViews>
    <sheetView workbookViewId="0" topLeftCell="A1">
      <selection activeCell="A1" sqref="A1"/>
    </sheetView>
  </sheetViews>
  <sheetFormatPr defaultColWidth="9.140625" defaultRowHeight="12.75"/>
  <cols>
    <col min="1" max="1" width="12.140625" style="14" customWidth="1"/>
    <col min="2" max="2" width="17.28125" style="14" customWidth="1"/>
    <col min="3" max="3" width="3.00390625" style="14" customWidth="1"/>
    <col min="4" max="4" width="12.140625" style="14" customWidth="1"/>
    <col min="5" max="5" width="11.57421875" style="14" customWidth="1"/>
    <col min="6" max="16384" width="9.140625" style="14" customWidth="1"/>
  </cols>
  <sheetData>
    <row r="1" ht="12.75">
      <c r="A1" s="13" t="s">
        <v>109</v>
      </c>
    </row>
    <row r="2" ht="12.75">
      <c r="A2" s="13"/>
    </row>
    <row r="3" spans="4:5" ht="12.75">
      <c r="D3" s="52" t="s">
        <v>42</v>
      </c>
      <c r="E3" s="52"/>
    </row>
    <row r="4" spans="1:5" ht="12.75">
      <c r="A4" s="15" t="s">
        <v>32</v>
      </c>
      <c r="B4" s="7" t="s">
        <v>41</v>
      </c>
      <c r="C4" s="7"/>
      <c r="D4" s="7" t="s">
        <v>49</v>
      </c>
      <c r="E4" s="7" t="s">
        <v>50</v>
      </c>
    </row>
    <row r="5" spans="4:5" ht="12.75">
      <c r="D5" s="53" t="s">
        <v>2</v>
      </c>
      <c r="E5" s="53"/>
    </row>
    <row r="6" spans="4:5" ht="12.75">
      <c r="D6" s="54"/>
      <c r="E6" s="54"/>
    </row>
    <row r="7" spans="1:5" ht="12.75">
      <c r="A7" s="14" t="s">
        <v>33</v>
      </c>
      <c r="B7" s="14">
        <v>4</v>
      </c>
      <c r="D7" s="23">
        <v>53</v>
      </c>
      <c r="E7" s="23">
        <v>100</v>
      </c>
    </row>
    <row r="8" spans="1:5" ht="12.75">
      <c r="A8" s="14" t="s">
        <v>43</v>
      </c>
      <c r="B8" s="14">
        <v>1</v>
      </c>
      <c r="D8" s="23">
        <v>2</v>
      </c>
      <c r="E8" s="23">
        <v>20</v>
      </c>
    </row>
    <row r="9" spans="1:5" ht="12.75">
      <c r="A9" s="14" t="s">
        <v>34</v>
      </c>
      <c r="B9" s="14">
        <v>20</v>
      </c>
      <c r="D9" s="23">
        <v>907.6</v>
      </c>
      <c r="E9" s="23">
        <v>1016.6</v>
      </c>
    </row>
    <row r="10" spans="1:5" ht="12.75">
      <c r="A10" s="14" t="s">
        <v>106</v>
      </c>
      <c r="B10" s="14">
        <v>1</v>
      </c>
      <c r="D10" s="23">
        <v>10</v>
      </c>
      <c r="E10" s="23">
        <v>10</v>
      </c>
    </row>
    <row r="11" spans="1:5" ht="12.75">
      <c r="A11" s="14" t="s">
        <v>107</v>
      </c>
      <c r="B11" s="14">
        <v>1</v>
      </c>
      <c r="D11" s="23">
        <v>0.2</v>
      </c>
      <c r="E11" s="23">
        <v>1</v>
      </c>
    </row>
    <row r="12" spans="1:5" ht="12.75">
      <c r="A12" s="14" t="s">
        <v>35</v>
      </c>
      <c r="B12" s="14">
        <v>2</v>
      </c>
      <c r="D12" s="23">
        <v>8</v>
      </c>
      <c r="E12" s="23">
        <v>8</v>
      </c>
    </row>
    <row r="13" spans="1:5" ht="12.75">
      <c r="A13" s="14" t="s">
        <v>36</v>
      </c>
      <c r="B13" s="14">
        <v>6</v>
      </c>
      <c r="D13" s="23">
        <v>251</v>
      </c>
      <c r="E13" s="23">
        <v>326</v>
      </c>
    </row>
    <row r="14" spans="1:5" ht="12.75">
      <c r="A14" s="14" t="s">
        <v>37</v>
      </c>
      <c r="B14" s="14">
        <v>42</v>
      </c>
      <c r="D14" s="23">
        <v>1082.5</v>
      </c>
      <c r="E14" s="23">
        <v>1901.5</v>
      </c>
    </row>
    <row r="15" spans="1:5" ht="12.75">
      <c r="A15" s="14" t="s">
        <v>44</v>
      </c>
      <c r="B15" s="14">
        <v>1</v>
      </c>
      <c r="D15" s="23">
        <v>10</v>
      </c>
      <c r="E15" s="23">
        <v>10</v>
      </c>
    </row>
    <row r="16" spans="1:5" ht="12.75">
      <c r="A16" s="14" t="s">
        <v>45</v>
      </c>
      <c r="B16" s="14">
        <v>11</v>
      </c>
      <c r="D16" s="23">
        <v>297.4</v>
      </c>
      <c r="E16" s="23">
        <v>322.4</v>
      </c>
    </row>
    <row r="17" spans="1:5" ht="12.75">
      <c r="A17" s="14" t="s">
        <v>38</v>
      </c>
      <c r="B17" s="14">
        <v>6</v>
      </c>
      <c r="D17" s="23">
        <v>244</v>
      </c>
      <c r="E17" s="23">
        <v>244</v>
      </c>
    </row>
    <row r="18" spans="1:5" ht="14.25">
      <c r="A18" s="14" t="s">
        <v>129</v>
      </c>
      <c r="B18" s="14">
        <v>1</v>
      </c>
      <c r="D18" s="8" t="s">
        <v>48</v>
      </c>
      <c r="E18" s="8" t="s">
        <v>48</v>
      </c>
    </row>
    <row r="19" spans="1:5" ht="12.75">
      <c r="A19" s="14" t="s">
        <v>46</v>
      </c>
      <c r="B19" s="14">
        <v>1</v>
      </c>
      <c r="D19" s="23">
        <v>0.2</v>
      </c>
      <c r="E19" s="23">
        <v>0.2</v>
      </c>
    </row>
    <row r="20" spans="1:5" ht="12.75">
      <c r="A20" s="15" t="s">
        <v>47</v>
      </c>
      <c r="B20" s="15">
        <f>SUM(B7:B16)+SUM(B17:B19)</f>
        <v>97</v>
      </c>
      <c r="C20" s="15"/>
      <c r="D20" s="26">
        <f>SUM(D7:D16)+D17+D19</f>
        <v>2865.9</v>
      </c>
      <c r="E20" s="26">
        <f>SUM(E7:E16)+E17+E19</f>
        <v>3959.7</v>
      </c>
    </row>
    <row r="21" ht="15" customHeight="1">
      <c r="A21" s="41" t="s">
        <v>108</v>
      </c>
    </row>
    <row r="22" spans="1:8" ht="12.75">
      <c r="A22" s="44" t="s">
        <v>111</v>
      </c>
      <c r="B22" s="44"/>
      <c r="C22" s="44"/>
      <c r="D22" s="44"/>
      <c r="E22" s="44"/>
      <c r="F22" s="22"/>
      <c r="G22" s="22"/>
      <c r="H22" s="22"/>
    </row>
    <row r="23" spans="1:8" ht="15" customHeight="1">
      <c r="A23" s="44"/>
      <c r="B23" s="44"/>
      <c r="C23" s="44"/>
      <c r="D23" s="44"/>
      <c r="E23" s="44"/>
      <c r="F23" s="22"/>
      <c r="G23" s="22"/>
      <c r="H23" s="22"/>
    </row>
    <row r="24" spans="1:8" ht="12.75">
      <c r="A24" s="22"/>
      <c r="B24" s="22"/>
      <c r="C24" s="22"/>
      <c r="D24" s="22"/>
      <c r="E24" s="22"/>
      <c r="F24" s="22"/>
      <c r="G24" s="22"/>
      <c r="H24" s="22"/>
    </row>
  </sheetData>
  <mergeCells count="3">
    <mergeCell ref="A22:E23"/>
    <mergeCell ref="D3:E3"/>
    <mergeCell ref="D5:E5"/>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D56"/>
  <sheetViews>
    <sheetView workbookViewId="0" topLeftCell="A1">
      <selection activeCell="A1" sqref="A1"/>
    </sheetView>
  </sheetViews>
  <sheetFormatPr defaultColWidth="9.140625" defaultRowHeight="12.75"/>
  <cols>
    <col min="1" max="1" width="18.7109375" style="14" customWidth="1"/>
    <col min="2" max="2" width="12.421875" style="14" customWidth="1"/>
    <col min="3" max="3" width="20.28125" style="14" customWidth="1"/>
    <col min="4" max="4" width="22.28125" style="14" customWidth="1"/>
    <col min="5" max="16384" width="9.140625" style="14" customWidth="1"/>
  </cols>
  <sheetData>
    <row r="1" ht="12.75">
      <c r="A1" s="13" t="s">
        <v>112</v>
      </c>
    </row>
    <row r="2" ht="12.75">
      <c r="A2" s="13"/>
    </row>
    <row r="3" spans="1:4" ht="26.25" customHeight="1">
      <c r="A3" s="15" t="s">
        <v>7</v>
      </c>
      <c r="B3" s="7" t="s">
        <v>51</v>
      </c>
      <c r="C3" s="2" t="s">
        <v>124</v>
      </c>
      <c r="D3" s="2" t="s">
        <v>130</v>
      </c>
    </row>
    <row r="4" spans="2:4" ht="14.25" customHeight="1">
      <c r="B4" s="6" t="s">
        <v>101</v>
      </c>
      <c r="C4" s="35" t="s">
        <v>103</v>
      </c>
      <c r="D4" s="6" t="s">
        <v>2</v>
      </c>
    </row>
    <row r="5" spans="2:4" ht="14.25" customHeight="1">
      <c r="B5" s="6"/>
      <c r="C5" s="35"/>
      <c r="D5" s="6"/>
    </row>
    <row r="6" spans="1:4" ht="12.75">
      <c r="A6" s="14" t="s">
        <v>52</v>
      </c>
      <c r="B6" s="17">
        <v>9694</v>
      </c>
      <c r="C6" s="17">
        <v>5040</v>
      </c>
      <c r="D6" s="17">
        <f>(C6/(365*24))*1000/0.9</f>
        <v>639.2694063926941</v>
      </c>
    </row>
    <row r="7" spans="1:4" ht="12.75">
      <c r="A7" s="14" t="s">
        <v>53</v>
      </c>
      <c r="B7" s="17">
        <v>8856</v>
      </c>
      <c r="C7" s="17">
        <v>140</v>
      </c>
      <c r="D7" s="17">
        <f aca="true" t="shared" si="0" ref="D7:D44">(C7/(365*24))*1000/0.9</f>
        <v>17.757483510908166</v>
      </c>
    </row>
    <row r="8" spans="1:4" ht="12.75">
      <c r="A8" s="14" t="s">
        <v>54</v>
      </c>
      <c r="B8" s="17">
        <v>860</v>
      </c>
      <c r="C8" s="17">
        <v>20</v>
      </c>
      <c r="D8" s="17">
        <f t="shared" si="0"/>
        <v>2.5367833587011663</v>
      </c>
    </row>
    <row r="9" spans="1:4" ht="12.75">
      <c r="A9" s="14" t="s">
        <v>11</v>
      </c>
      <c r="B9" s="17">
        <v>4534</v>
      </c>
      <c r="C9" s="17">
        <v>8350</v>
      </c>
      <c r="D9" s="17">
        <f t="shared" si="0"/>
        <v>1059.1070522577372</v>
      </c>
    </row>
    <row r="10" spans="1:4" ht="12.75">
      <c r="A10" s="14" t="s">
        <v>55</v>
      </c>
      <c r="B10" s="17">
        <v>848</v>
      </c>
      <c r="C10" s="17">
        <v>200</v>
      </c>
      <c r="D10" s="17">
        <f t="shared" si="0"/>
        <v>25.367833587011667</v>
      </c>
    </row>
    <row r="11" spans="1:4" ht="12.75">
      <c r="A11" s="14" t="s">
        <v>56</v>
      </c>
      <c r="B11" s="17">
        <v>73</v>
      </c>
      <c r="C11" s="17">
        <v>80</v>
      </c>
      <c r="D11" s="17">
        <f t="shared" si="0"/>
        <v>10.147133434804665</v>
      </c>
    </row>
    <row r="12" spans="1:4" ht="12.75">
      <c r="A12" s="14" t="s">
        <v>57</v>
      </c>
      <c r="B12" s="17">
        <v>13481</v>
      </c>
      <c r="C12" s="17">
        <v>12940</v>
      </c>
      <c r="D12" s="17">
        <f t="shared" si="0"/>
        <v>1641.298833079655</v>
      </c>
    </row>
    <row r="13" spans="1:4" ht="12.75">
      <c r="A13" s="14" t="s">
        <v>12</v>
      </c>
      <c r="B13" s="17">
        <v>6953</v>
      </c>
      <c r="C13" s="17">
        <v>4690</v>
      </c>
      <c r="D13" s="17">
        <f t="shared" si="0"/>
        <v>594.8756976154235</v>
      </c>
    </row>
    <row r="14" spans="1:4" ht="12.75">
      <c r="A14" s="14" t="s">
        <v>13</v>
      </c>
      <c r="B14" s="17">
        <v>85219</v>
      </c>
      <c r="C14" s="17">
        <v>2860</v>
      </c>
      <c r="D14" s="17">
        <f t="shared" si="0"/>
        <v>362.7600202942669</v>
      </c>
    </row>
    <row r="15" spans="1:4" ht="12.75">
      <c r="A15" s="14" t="s">
        <v>58</v>
      </c>
      <c r="B15" s="17">
        <v>844</v>
      </c>
      <c r="C15" s="17">
        <v>1050</v>
      </c>
      <c r="D15" s="17">
        <f t="shared" si="0"/>
        <v>133.18112633181124</v>
      </c>
    </row>
    <row r="16" spans="1:4" ht="12.75">
      <c r="A16" s="14" t="s">
        <v>59</v>
      </c>
      <c r="B16" s="17">
        <v>106</v>
      </c>
      <c r="C16" s="17">
        <v>150</v>
      </c>
      <c r="D16" s="17">
        <f t="shared" si="0"/>
        <v>19.025875190258752</v>
      </c>
    </row>
    <row r="17" spans="1:4" ht="12.75">
      <c r="A17" s="14" t="s">
        <v>60</v>
      </c>
      <c r="B17" s="17">
        <v>448</v>
      </c>
      <c r="C17" s="17">
        <v>1100</v>
      </c>
      <c r="D17" s="17">
        <f t="shared" si="0"/>
        <v>139.52308472856416</v>
      </c>
    </row>
    <row r="18" spans="1:4" ht="12.75">
      <c r="A18" s="14" t="s">
        <v>15</v>
      </c>
      <c r="B18" s="17">
        <v>13686</v>
      </c>
      <c r="C18" s="17">
        <v>7280</v>
      </c>
      <c r="D18" s="17">
        <f t="shared" si="0"/>
        <v>923.3891425672247</v>
      </c>
    </row>
    <row r="19" spans="1:4" ht="12.75">
      <c r="A19" s="14" t="s">
        <v>61</v>
      </c>
      <c r="B19" s="17">
        <v>7246</v>
      </c>
      <c r="C19" s="17">
        <v>5340</v>
      </c>
      <c r="D19" s="17">
        <f t="shared" si="0"/>
        <v>677.3211567732116</v>
      </c>
    </row>
    <row r="20" spans="1:4" ht="12.75">
      <c r="A20" s="14" t="s">
        <v>16</v>
      </c>
      <c r="B20" s="17">
        <v>303</v>
      </c>
      <c r="C20" s="17">
        <v>8530</v>
      </c>
      <c r="D20" s="17">
        <f t="shared" si="0"/>
        <v>1081.9381024860477</v>
      </c>
    </row>
    <row r="21" spans="1:4" ht="12.75">
      <c r="A21" s="14" t="s">
        <v>17</v>
      </c>
      <c r="B21" s="17">
        <v>234342</v>
      </c>
      <c r="C21" s="17">
        <v>120330</v>
      </c>
      <c r="D21" s="17">
        <f t="shared" si="0"/>
        <v>15262.557077625572</v>
      </c>
    </row>
    <row r="22" spans="1:4" ht="12.75">
      <c r="A22" s="14" t="s">
        <v>20</v>
      </c>
      <c r="B22" s="17">
        <v>38550</v>
      </c>
      <c r="C22" s="17">
        <v>5500</v>
      </c>
      <c r="D22" s="17">
        <f t="shared" si="0"/>
        <v>697.6154236428208</v>
      </c>
    </row>
    <row r="23" spans="1:4" ht="12.75">
      <c r="A23" s="14" t="s">
        <v>77</v>
      </c>
      <c r="B23" s="17">
        <v>20215</v>
      </c>
      <c r="C23" s="17">
        <v>1050</v>
      </c>
      <c r="D23" s="17">
        <f t="shared" si="0"/>
        <v>133.18112633181124</v>
      </c>
    </row>
    <row r="24" spans="1:4" ht="12.75">
      <c r="A24" s="14" t="s">
        <v>62</v>
      </c>
      <c r="B24" s="17">
        <v>14288</v>
      </c>
      <c r="C24" s="17">
        <v>1400</v>
      </c>
      <c r="D24" s="17">
        <f t="shared" si="0"/>
        <v>177.57483510908168</v>
      </c>
    </row>
    <row r="25" spans="1:4" ht="12.75">
      <c r="A25" s="14" t="s">
        <v>63</v>
      </c>
      <c r="B25" s="17">
        <v>400</v>
      </c>
      <c r="C25" s="17">
        <v>1120</v>
      </c>
      <c r="D25" s="17">
        <f t="shared" si="0"/>
        <v>142.05986808726533</v>
      </c>
    </row>
    <row r="26" spans="1:4" ht="12.75">
      <c r="A26" s="14" t="s">
        <v>64</v>
      </c>
      <c r="B26" s="17">
        <v>10</v>
      </c>
      <c r="C26" s="17">
        <v>20</v>
      </c>
      <c r="D26" s="17">
        <f t="shared" si="0"/>
        <v>2.5367833587011663</v>
      </c>
    </row>
    <row r="27" spans="1:4" ht="12.75">
      <c r="A27" s="14" t="s">
        <v>65</v>
      </c>
      <c r="B27" s="17">
        <v>21813</v>
      </c>
      <c r="C27" s="17">
        <v>13170</v>
      </c>
      <c r="D27" s="17">
        <f t="shared" si="0"/>
        <v>1670.4718417047184</v>
      </c>
    </row>
    <row r="28" spans="1:4" ht="12.75">
      <c r="A28" s="14" t="s">
        <v>24</v>
      </c>
      <c r="B28" s="17">
        <v>5676</v>
      </c>
      <c r="C28" s="17">
        <v>2720</v>
      </c>
      <c r="D28" s="17">
        <f t="shared" si="0"/>
        <v>345.00253678335866</v>
      </c>
    </row>
    <row r="29" spans="1:4" ht="12.75">
      <c r="A29" s="14" t="s">
        <v>66</v>
      </c>
      <c r="B29" s="17">
        <v>3399</v>
      </c>
      <c r="C29" s="17">
        <v>5660</v>
      </c>
      <c r="D29" s="17">
        <f t="shared" si="0"/>
        <v>717.9096905124302</v>
      </c>
    </row>
    <row r="30" spans="1:4" ht="12.75">
      <c r="A30" s="14" t="s">
        <v>25</v>
      </c>
      <c r="B30" s="17">
        <v>6458</v>
      </c>
      <c r="C30" s="17">
        <v>3700</v>
      </c>
      <c r="D30" s="17">
        <f t="shared" si="0"/>
        <v>469.3049213597159</v>
      </c>
    </row>
    <row r="31" spans="1:4" ht="12.75">
      <c r="A31" s="14" t="s">
        <v>67</v>
      </c>
      <c r="B31" s="17">
        <v>28221</v>
      </c>
      <c r="C31" s="17">
        <v>24970</v>
      </c>
      <c r="D31" s="17">
        <f t="shared" si="0"/>
        <v>3167.174023338407</v>
      </c>
    </row>
    <row r="32" spans="1:4" ht="12.75">
      <c r="A32" s="14" t="s">
        <v>26</v>
      </c>
      <c r="B32" s="17">
        <v>89651</v>
      </c>
      <c r="C32" s="17">
        <v>53670</v>
      </c>
      <c r="D32" s="17">
        <f t="shared" si="0"/>
        <v>6807.458143074581</v>
      </c>
    </row>
    <row r="33" spans="1:4" ht="12.75">
      <c r="A33" s="14" t="s">
        <v>68</v>
      </c>
      <c r="B33" s="17">
        <v>10009</v>
      </c>
      <c r="C33" s="17">
        <v>100</v>
      </c>
      <c r="D33" s="17">
        <f t="shared" si="0"/>
        <v>12.683916793505833</v>
      </c>
    </row>
    <row r="34" spans="1:4" ht="12.75">
      <c r="A34" s="14" t="s">
        <v>78</v>
      </c>
      <c r="B34" s="17">
        <v>40</v>
      </c>
      <c r="C34" s="17">
        <v>130</v>
      </c>
      <c r="D34" s="17">
        <f t="shared" si="0"/>
        <v>16.489091831557584</v>
      </c>
    </row>
    <row r="35" spans="1:4" ht="12.75">
      <c r="A35" s="14" t="s">
        <v>79</v>
      </c>
      <c r="B35" s="17">
        <v>167</v>
      </c>
      <c r="C35" s="17">
        <v>300</v>
      </c>
      <c r="D35" s="17">
        <f t="shared" si="0"/>
        <v>38.051750380517504</v>
      </c>
    </row>
    <row r="36" spans="1:4" ht="12.75">
      <c r="A36" s="14" t="s">
        <v>80</v>
      </c>
      <c r="B36" s="17">
        <v>121</v>
      </c>
      <c r="C36" s="17">
        <v>120</v>
      </c>
      <c r="D36" s="17">
        <f t="shared" si="0"/>
        <v>15.220700152207002</v>
      </c>
    </row>
    <row r="37" spans="1:4" ht="12.75">
      <c r="A37" s="14" t="s">
        <v>69</v>
      </c>
      <c r="B37" s="17">
        <v>507</v>
      </c>
      <c r="C37" s="17">
        <v>60</v>
      </c>
      <c r="D37" s="17">
        <f t="shared" si="0"/>
        <v>7.610350076103501</v>
      </c>
    </row>
    <row r="38" spans="1:4" ht="12.75">
      <c r="A38" s="14" t="s">
        <v>70</v>
      </c>
      <c r="B38" s="17">
        <v>8956</v>
      </c>
      <c r="C38" s="17">
        <v>270</v>
      </c>
      <c r="D38" s="17">
        <f t="shared" si="0"/>
        <v>34.24657534246575</v>
      </c>
    </row>
    <row r="39" spans="1:4" ht="12.75">
      <c r="A39" s="14" t="s">
        <v>71</v>
      </c>
      <c r="B39" s="17">
        <v>39445</v>
      </c>
      <c r="C39" s="17">
        <v>3940</v>
      </c>
      <c r="D39" s="17">
        <f t="shared" si="0"/>
        <v>499.7463216641299</v>
      </c>
    </row>
    <row r="40" spans="1:4" ht="12.75">
      <c r="A40" s="14" t="s">
        <v>72</v>
      </c>
      <c r="B40" s="17">
        <v>41464</v>
      </c>
      <c r="C40" s="17">
        <v>1880</v>
      </c>
      <c r="D40" s="17">
        <f t="shared" si="0"/>
        <v>238.45763571790968</v>
      </c>
    </row>
    <row r="41" spans="1:4" ht="12.75">
      <c r="A41" s="14" t="s">
        <v>73</v>
      </c>
      <c r="B41" s="17">
        <v>101</v>
      </c>
      <c r="C41" s="17">
        <v>40</v>
      </c>
      <c r="D41" s="17">
        <f t="shared" si="0"/>
        <v>5.073566717402333</v>
      </c>
    </row>
    <row r="42" spans="1:4" ht="12.75">
      <c r="A42" s="14" t="s">
        <v>74</v>
      </c>
      <c r="B42" s="17">
        <v>31903</v>
      </c>
      <c r="C42" s="17">
        <v>1980</v>
      </c>
      <c r="D42" s="17">
        <f t="shared" si="0"/>
        <v>251.1415525114155</v>
      </c>
    </row>
    <row r="43" spans="1:4" ht="12.75">
      <c r="A43" s="14" t="s">
        <v>75</v>
      </c>
      <c r="B43" s="17">
        <v>232</v>
      </c>
      <c r="C43" s="17">
        <v>40</v>
      </c>
      <c r="D43" s="17">
        <f t="shared" si="0"/>
        <v>5.073566717402333</v>
      </c>
    </row>
    <row r="44" spans="1:4" ht="12.75">
      <c r="A44" s="14" t="s">
        <v>76</v>
      </c>
      <c r="B44" s="17">
        <v>23066</v>
      </c>
      <c r="C44" s="17">
        <v>4460</v>
      </c>
      <c r="D44" s="17">
        <f t="shared" si="0"/>
        <v>565.7026889903602</v>
      </c>
    </row>
    <row r="45" spans="1:4" ht="12.75">
      <c r="A45" s="15" t="s">
        <v>47</v>
      </c>
      <c r="B45" s="20">
        <f>SUM(B6:B44)</f>
        <v>772185</v>
      </c>
      <c r="C45" s="20">
        <f>SUM(C6:C44)</f>
        <v>304400</v>
      </c>
      <c r="D45" s="20">
        <f>SUM(D6:D44)</f>
        <v>38609.842719431734</v>
      </c>
    </row>
    <row r="46" ht="14.25">
      <c r="A46" s="36" t="s">
        <v>105</v>
      </c>
    </row>
    <row r="47" spans="1:4" ht="12.75">
      <c r="A47" s="44" t="s">
        <v>125</v>
      </c>
      <c r="B47" s="44"/>
      <c r="C47" s="44"/>
      <c r="D47" s="44"/>
    </row>
    <row r="48" spans="1:4" ht="12.75">
      <c r="A48" s="44"/>
      <c r="B48" s="44"/>
      <c r="C48" s="44"/>
      <c r="D48" s="44"/>
    </row>
    <row r="49" spans="1:4" ht="12.75">
      <c r="A49" s="44"/>
      <c r="B49" s="44"/>
      <c r="C49" s="44"/>
      <c r="D49" s="44"/>
    </row>
    <row r="50" spans="1:4" ht="12.75">
      <c r="A50" s="44"/>
      <c r="B50" s="44"/>
      <c r="C50" s="44"/>
      <c r="D50" s="44"/>
    </row>
    <row r="51" spans="1:4" ht="12.75">
      <c r="A51" s="44"/>
      <c r="B51" s="44"/>
      <c r="C51" s="44"/>
      <c r="D51" s="44"/>
    </row>
    <row r="52" spans="1:4" ht="12.75">
      <c r="A52" s="44"/>
      <c r="B52" s="44"/>
      <c r="C52" s="44"/>
      <c r="D52" s="44"/>
    </row>
    <row r="53" spans="1:4" ht="12.75">
      <c r="A53" s="44"/>
      <c r="B53" s="44"/>
      <c r="C53" s="44"/>
      <c r="D53" s="44"/>
    </row>
    <row r="54" spans="1:4" ht="12.75">
      <c r="A54" s="43"/>
      <c r="B54" s="43"/>
      <c r="C54" s="43"/>
      <c r="D54" s="43"/>
    </row>
    <row r="55" spans="1:4" ht="12.75">
      <c r="A55" s="43"/>
      <c r="B55" s="43"/>
      <c r="C55" s="43"/>
      <c r="D55" s="43"/>
    </row>
    <row r="56" spans="1:4" ht="12.75">
      <c r="A56" s="43"/>
      <c r="B56" s="43"/>
      <c r="C56" s="43"/>
      <c r="D56" s="43"/>
    </row>
  </sheetData>
  <mergeCells count="1">
    <mergeCell ref="A47:D56"/>
  </mergeCells>
  <printOptions/>
  <pageMargins left="0.75" right="0.75" top="1" bottom="1" header="0.5" footer="0.5"/>
  <pageSetup horizontalDpi="600" verticalDpi="600" orientation="portrait" scale="86" r:id="rId1"/>
</worksheet>
</file>

<file path=xl/worksheets/sheet8.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2.75"/>
  <cols>
    <col min="1" max="2" width="20.140625" style="14" customWidth="1"/>
    <col min="3" max="3" width="15.8515625" style="14" customWidth="1"/>
    <col min="4" max="4" width="12.57421875" style="14" customWidth="1"/>
    <col min="5" max="16384" width="9.140625" style="14" customWidth="1"/>
  </cols>
  <sheetData>
    <row r="1" ht="14.25">
      <c r="A1" s="13" t="s">
        <v>131</v>
      </c>
    </row>
    <row r="2" ht="12.75">
      <c r="A2" s="13"/>
    </row>
    <row r="3" spans="1:4" ht="12.75">
      <c r="A3" s="15" t="s">
        <v>81</v>
      </c>
      <c r="B3" s="3" t="s">
        <v>113</v>
      </c>
      <c r="C3" s="7" t="s">
        <v>82</v>
      </c>
      <c r="D3" s="7" t="s">
        <v>3</v>
      </c>
    </row>
    <row r="4" ht="12.75">
      <c r="D4" s="6" t="s">
        <v>2</v>
      </c>
    </row>
    <row r="5" ht="12.75">
      <c r="D5" s="6"/>
    </row>
    <row r="6" spans="1:4" ht="12.75">
      <c r="A6" s="14" t="s">
        <v>83</v>
      </c>
      <c r="B6" s="14" t="s">
        <v>19</v>
      </c>
      <c r="C6" s="17">
        <v>15</v>
      </c>
      <c r="D6" s="23">
        <v>572</v>
      </c>
    </row>
    <row r="7" spans="1:4" ht="12.75">
      <c r="A7" s="14" t="s">
        <v>84</v>
      </c>
      <c r="B7" s="14" t="s">
        <v>99</v>
      </c>
      <c r="C7" s="17">
        <v>37</v>
      </c>
      <c r="D7" s="23">
        <v>534</v>
      </c>
    </row>
    <row r="8" spans="1:4" ht="12.75">
      <c r="A8" s="14" t="s">
        <v>85</v>
      </c>
      <c r="B8" s="14" t="s">
        <v>19</v>
      </c>
      <c r="C8" s="17">
        <v>9</v>
      </c>
      <c r="D8" s="23">
        <v>474</v>
      </c>
    </row>
    <row r="9" spans="1:4" ht="12.75">
      <c r="A9" s="14" t="s">
        <v>86</v>
      </c>
      <c r="B9" s="14" t="s">
        <v>18</v>
      </c>
      <c r="C9" s="17">
        <v>8</v>
      </c>
      <c r="D9" s="23">
        <v>164</v>
      </c>
    </row>
    <row r="10" spans="1:4" ht="12.75">
      <c r="A10" s="14" t="s">
        <v>87</v>
      </c>
      <c r="B10" s="14" t="s">
        <v>14</v>
      </c>
      <c r="C10" s="17">
        <v>7</v>
      </c>
      <c r="D10" s="23">
        <v>120</v>
      </c>
    </row>
    <row r="11" spans="1:4" ht="12.75">
      <c r="A11" s="14" t="s">
        <v>88</v>
      </c>
      <c r="B11" s="14" t="s">
        <v>30</v>
      </c>
      <c r="C11" s="17">
        <v>6</v>
      </c>
      <c r="D11" s="23">
        <v>67</v>
      </c>
    </row>
    <row r="12" spans="1:4" ht="12.75">
      <c r="A12" s="14" t="s">
        <v>89</v>
      </c>
      <c r="B12" s="14" t="s">
        <v>28</v>
      </c>
      <c r="C12" s="17">
        <v>6</v>
      </c>
      <c r="D12" s="23">
        <v>57</v>
      </c>
    </row>
    <row r="13" spans="1:4" ht="12.75">
      <c r="A13" s="14" t="s">
        <v>90</v>
      </c>
      <c r="B13" s="14" t="s">
        <v>30</v>
      </c>
      <c r="C13" s="17">
        <v>2</v>
      </c>
      <c r="D13" s="23">
        <v>56</v>
      </c>
    </row>
    <row r="14" spans="1:4" ht="12.75">
      <c r="A14" s="14" t="s">
        <v>91</v>
      </c>
      <c r="B14" s="14" t="s">
        <v>19</v>
      </c>
      <c r="C14" s="17">
        <v>1</v>
      </c>
      <c r="D14" s="23">
        <v>33</v>
      </c>
    </row>
    <row r="15" spans="1:4" ht="12.75">
      <c r="A15" s="14" t="s">
        <v>92</v>
      </c>
      <c r="B15" s="14" t="s">
        <v>10</v>
      </c>
      <c r="C15" s="17">
        <v>2</v>
      </c>
      <c r="D15" s="23">
        <v>10</v>
      </c>
    </row>
    <row r="16" spans="1:4" ht="12.75">
      <c r="A16" s="14" t="s">
        <v>93</v>
      </c>
      <c r="B16" s="14" t="s">
        <v>16</v>
      </c>
      <c r="C16" s="17">
        <v>1</v>
      </c>
      <c r="D16" s="23">
        <v>9</v>
      </c>
    </row>
    <row r="17" spans="1:4" ht="12.75">
      <c r="A17" s="14" t="s">
        <v>94</v>
      </c>
      <c r="B17" s="14" t="s">
        <v>21</v>
      </c>
      <c r="C17" s="17">
        <v>2</v>
      </c>
      <c r="D17" s="23">
        <v>4</v>
      </c>
    </row>
    <row r="18" spans="1:4" ht="12.75">
      <c r="A18" s="14" t="s">
        <v>95</v>
      </c>
      <c r="B18" s="14" t="s">
        <v>18</v>
      </c>
      <c r="C18" s="17">
        <v>3</v>
      </c>
      <c r="D18" s="23">
        <v>3</v>
      </c>
    </row>
    <row r="19" spans="1:4" ht="12.75">
      <c r="A19" s="14" t="s">
        <v>96</v>
      </c>
      <c r="B19" s="14" t="s">
        <v>30</v>
      </c>
      <c r="C19" s="17">
        <v>1</v>
      </c>
      <c r="D19" s="23">
        <v>2</v>
      </c>
    </row>
    <row r="20" spans="1:4" ht="12.75">
      <c r="A20" s="14" t="s">
        <v>97</v>
      </c>
      <c r="B20" s="14" t="s">
        <v>30</v>
      </c>
      <c r="C20" s="17">
        <v>1</v>
      </c>
      <c r="D20" s="23">
        <v>0.4</v>
      </c>
    </row>
    <row r="21" spans="1:4" ht="12.75">
      <c r="A21" s="14" t="s">
        <v>98</v>
      </c>
      <c r="B21" s="14" t="s">
        <v>21</v>
      </c>
      <c r="C21" s="17">
        <v>1</v>
      </c>
      <c r="D21" s="23">
        <v>0.2</v>
      </c>
    </row>
    <row r="22" spans="1:4" ht="14.25">
      <c r="A22" s="14" t="s">
        <v>132</v>
      </c>
      <c r="C22" s="17">
        <v>6</v>
      </c>
      <c r="D22" s="23">
        <v>122</v>
      </c>
    </row>
    <row r="23" spans="1:4" ht="12.75">
      <c r="A23" s="15" t="s">
        <v>47</v>
      </c>
      <c r="B23" s="15"/>
      <c r="C23" s="20">
        <f>SUM(C6:C22)</f>
        <v>108</v>
      </c>
      <c r="D23" s="26">
        <f>SUM(D6:D22)</f>
        <v>2227.6</v>
      </c>
    </row>
    <row r="24" ht="14.25">
      <c r="A24" s="21" t="s">
        <v>121</v>
      </c>
    </row>
    <row r="25" ht="14.25">
      <c r="A25" s="21" t="s">
        <v>104</v>
      </c>
    </row>
    <row r="26" spans="1:6" ht="12.75">
      <c r="A26" s="44" t="s">
        <v>100</v>
      </c>
      <c r="B26" s="44"/>
      <c r="C26" s="44"/>
      <c r="D26" s="44"/>
      <c r="E26" s="22"/>
      <c r="F26" s="22"/>
    </row>
    <row r="27" spans="1:6" ht="12.75">
      <c r="A27" s="44"/>
      <c r="B27" s="44"/>
      <c r="C27" s="44"/>
      <c r="D27" s="44"/>
      <c r="E27" s="22"/>
      <c r="F27" s="22"/>
    </row>
  </sheetData>
  <mergeCells count="1">
    <mergeCell ref="A26:D27"/>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 Personal Systems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Shane Z. Ratterman</dc:creator>
  <cp:keywords/>
  <dc:description/>
  <cp:lastModifiedBy>Sway</cp:lastModifiedBy>
  <cp:lastPrinted>2008-08-13T21:46:21Z</cp:lastPrinted>
  <dcterms:created xsi:type="dcterms:W3CDTF">2001-07-10T14:56:02Z</dcterms:created>
  <dcterms:modified xsi:type="dcterms:W3CDTF">2009-04-06T20:30:16Z</dcterms:modified>
  <cp:category/>
  <cp:version/>
  <cp:contentType/>
  <cp:contentStatus/>
</cp:coreProperties>
</file>