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Wind" sheetId="1" r:id="rId1"/>
    <sheet name="Wind (g)" sheetId="2" r:id="rId2"/>
    <sheet name="Wind Farms &gt;200 MW" sheetId="3" r:id="rId3"/>
    <sheet name="Wind Under Development" sheetId="4" r:id="rId4"/>
    <sheet name="Solar PV Production" sheetId="5" r:id="rId5"/>
    <sheet name="Solar PV Production (g)" sheetId="6" r:id="rId6"/>
    <sheet name="Solar PV Power Systems" sheetId="7" r:id="rId7"/>
    <sheet name="Solar Thermal in Operation" sheetId="8" r:id="rId8"/>
    <sheet name="Solar Thermal Proposed" sheetId="9" r:id="rId9"/>
    <sheet name="Geothermal by State" sheetId="10" r:id="rId10"/>
    <sheet name="Geothermal Projects" sheetId="11" r:id="rId11"/>
    <sheet name="Growth Rate" sheetId="12" r:id="rId12"/>
  </sheets>
  <definedNames/>
  <calcPr fullCalcOnLoad="1"/>
</workbook>
</file>

<file path=xl/sharedStrings.xml><?xml version="1.0" encoding="utf-8"?>
<sst xmlns="http://schemas.openxmlformats.org/spreadsheetml/2006/main" count="281" uniqueCount="181">
  <si>
    <t>Solar Thermal</t>
  </si>
  <si>
    <t>U.S. Concentrating Solar Thermal Power Plants in Operation as of September 2008</t>
  </si>
  <si>
    <r>
      <t xml:space="preserve">Power Capacity </t>
    </r>
    <r>
      <rPr>
        <vertAlign val="superscript"/>
        <sz val="10"/>
        <rFont val="Arial"/>
        <family val="2"/>
      </rPr>
      <t>2</t>
    </r>
  </si>
  <si>
    <r>
      <t xml:space="preserve">n.a. </t>
    </r>
    <r>
      <rPr>
        <vertAlign val="superscript"/>
        <sz val="10"/>
        <rFont val="Arial"/>
        <family val="2"/>
      </rPr>
      <t>3</t>
    </r>
  </si>
  <si>
    <r>
      <t>1</t>
    </r>
    <r>
      <rPr>
        <sz val="10"/>
        <rFont val="Arial"/>
        <family val="2"/>
      </rPr>
      <t xml:space="preserve"> S</t>
    </r>
    <r>
      <rPr>
        <sz val="10"/>
        <rFont val="Arial"/>
        <family val="0"/>
      </rPr>
      <t xml:space="preserve">olar Millennium AG is expected to announce plans in late 2008 to build four 250-megawatt CSP plants in the United States (not included in this list). The plants have been negotiated and development depends on interconnection approval. Operation of the first of the four plants is expected to begin in 2011. </t>
    </r>
  </si>
  <si>
    <r>
      <t xml:space="preserve">3 </t>
    </r>
    <r>
      <rPr>
        <sz val="10"/>
        <rFont val="Arial"/>
        <family val="2"/>
      </rPr>
      <t>n.a. = not available.</t>
    </r>
  </si>
  <si>
    <r>
      <t xml:space="preserve">Source: Compiled by Jonathan G. Dorn, Earth Policy Institute, June 2008, with </t>
    </r>
    <r>
      <rPr>
        <b/>
        <sz val="10"/>
        <rFont val="Arial"/>
        <family val="2"/>
      </rPr>
      <t>Mojave Solar Park</t>
    </r>
    <r>
      <rPr>
        <sz val="10"/>
        <rFont val="Arial"/>
        <family val="0"/>
      </rPr>
      <t xml:space="preserve"> from Pacific Gas and Electric Company, "PG&amp;E Signs Agreement with Solel for 553 Megawatts of Solar Power," press release (San Francisco, CA: 25 July 2007); </t>
    </r>
    <r>
      <rPr>
        <b/>
        <sz val="10"/>
        <rFont val="Arial"/>
        <family val="2"/>
      </rPr>
      <t>Ivanpah Solar Electricity Generating System</t>
    </r>
    <r>
      <rPr>
        <sz val="10"/>
        <rFont val="Arial"/>
        <family val="0"/>
      </rPr>
      <t xml:space="preserve"> from Pacific Gas and Electric Company, "PG&amp;E Signs Contracts with BrightSource Energy for Up to 900 Megawatts of Solar Thermal Power," press release (San Francisco, CA: 1 April 2008); California Energy Commission, </t>
    </r>
    <r>
      <rPr>
        <i/>
        <sz val="10"/>
        <rFont val="Arial"/>
        <family val="2"/>
      </rPr>
      <t>Large Solar Energy Projects</t>
    </r>
    <r>
      <rPr>
        <sz val="10"/>
        <rFont val="Arial"/>
        <family val="0"/>
      </rPr>
      <t xml:space="preserve">, electronic database, at www.energy.ca.gov/siting/solar/index.html, updated 14 March 2008; </t>
    </r>
    <r>
      <rPr>
        <b/>
        <sz val="10"/>
        <rFont val="Arial"/>
        <family val="2"/>
      </rPr>
      <t>Solar One</t>
    </r>
    <r>
      <rPr>
        <sz val="10"/>
        <rFont val="Arial"/>
        <family val="0"/>
      </rPr>
      <t xml:space="preserve"> and </t>
    </r>
    <r>
      <rPr>
        <b/>
        <sz val="10"/>
        <rFont val="Arial"/>
        <family val="2"/>
      </rPr>
      <t>Solar Two</t>
    </r>
    <r>
      <rPr>
        <sz val="10"/>
        <rFont val="Arial"/>
        <family val="0"/>
      </rPr>
      <t xml:space="preserve"> from Solar Energy Systems, "Solar One," at www.stirlingenergy.com/projects/solar-one.asp, viewed 24 June 2008; Solar Energy Systems, "Solar Two," at www.stirlingenergy.com/projects/solar-two.asp, viewed 24 June 2008; "The List: The World's Largest Solar Energy Projects," </t>
    </r>
    <r>
      <rPr>
        <i/>
        <sz val="10"/>
        <rFont val="Arial"/>
        <family val="2"/>
      </rPr>
      <t>Foreign Policy</t>
    </r>
    <r>
      <rPr>
        <sz val="10"/>
        <rFont val="Arial"/>
        <family val="0"/>
      </rPr>
      <t xml:space="preserve">, March 2008; California Energy Commission, op. cit. this note; </t>
    </r>
  </si>
  <si>
    <r>
      <t>Ausra, Inc. Florida plant</t>
    </r>
    <r>
      <rPr>
        <sz val="10"/>
        <rFont val="Arial"/>
        <family val="0"/>
      </rPr>
      <t xml:space="preserve"> from FPL Group, "FPL Group Plans to Boost U.S. Solar Energy Production; Will Invest in Smart Network to Enhance Utility Customers' Energy Management and Offer Renewable Energy Products Nationwide," press release (Juno Beach, FL: 26 September 2007); Asjylyn Loder and Craig Pittman, "FPL Unveils Plans for a Solar Plant," </t>
    </r>
    <r>
      <rPr>
        <i/>
        <sz val="10"/>
        <rFont val="Arial"/>
        <family val="2"/>
      </rPr>
      <t>Saint Petersburg Times</t>
    </r>
    <r>
      <rPr>
        <sz val="10"/>
        <rFont val="Arial"/>
        <family val="0"/>
      </rPr>
      <t xml:space="preserve">, 27 September 2007; </t>
    </r>
    <r>
      <rPr>
        <b/>
        <sz val="10"/>
        <rFont val="Arial"/>
        <family val="2"/>
      </rPr>
      <t>Solana</t>
    </r>
    <r>
      <rPr>
        <sz val="10"/>
        <rFont val="Arial"/>
        <family val="0"/>
      </rPr>
      <t xml:space="preserve"> from Abengoa Solar, "USA: Arizona," at www.abengoasolar.com/sites/solar/en/nproyectos_eeuu_arizona.jsp, viewed 15 April 2008; "The List: The World's Largest Solar Energy Projects," </t>
    </r>
    <r>
      <rPr>
        <i/>
        <sz val="10"/>
        <rFont val="Arial"/>
        <family val="2"/>
      </rPr>
      <t>Foreign Policy</t>
    </r>
    <r>
      <rPr>
        <sz val="10"/>
        <rFont val="Arial"/>
        <family val="0"/>
      </rPr>
      <t xml:space="preserve">, March 2008; </t>
    </r>
    <r>
      <rPr>
        <b/>
        <sz val="10"/>
        <rFont val="Arial"/>
        <family val="2"/>
      </rPr>
      <t>Beacon Solar Energy Project</t>
    </r>
    <r>
      <rPr>
        <sz val="10"/>
        <rFont val="Arial"/>
        <family val="0"/>
      </rPr>
      <t xml:space="preserve"> and </t>
    </r>
    <r>
      <rPr>
        <b/>
        <sz val="10"/>
        <rFont val="Arial"/>
        <family val="2"/>
      </rPr>
      <t>Harper Lake Energy Park</t>
    </r>
    <r>
      <rPr>
        <sz val="10"/>
        <rFont val="Arial"/>
        <family val="0"/>
      </rPr>
      <t xml:space="preserve"> from California Energy Commission, </t>
    </r>
    <r>
      <rPr>
        <i/>
        <sz val="10"/>
        <rFont val="Arial"/>
        <family val="2"/>
      </rPr>
      <t>Large Solar Energy Projects</t>
    </r>
    <r>
      <rPr>
        <sz val="10"/>
        <rFont val="Arial"/>
        <family val="0"/>
      </rPr>
      <t xml:space="preserve">, op. cit. this note; FPL Energy, "FPL Energy Advances Solar Strategy; Plans to Build New Solar Electric Generating Facility in California," press release (Juno Beach, FL: 26 March 2008); Harper Lake, LLC, "Harper Lake Energy Park," at ww2.harperlakellc.com:8282/hl-ep/overview.html, viewed 24 June 2008;  </t>
    </r>
    <r>
      <rPr>
        <b/>
        <sz val="10"/>
        <rFont val="Arial"/>
        <family val="2"/>
      </rPr>
      <t>eSolar</t>
    </r>
    <r>
      <rPr>
        <sz val="10"/>
        <rFont val="Arial"/>
        <family val="0"/>
      </rPr>
      <t xml:space="preserve"> California Plant from eSolar, "eSolar and Southern California Edison to </t>
    </r>
  </si>
  <si>
    <r>
      <t xml:space="preserve">Produce 245 MW of Solar Power," press release (Pasadena, CA: 3 June 2008); </t>
    </r>
    <r>
      <rPr>
        <b/>
        <sz val="10"/>
        <rFont val="Arial"/>
        <family val="2"/>
      </rPr>
      <t>Carrizo Energy Solar Farm</t>
    </r>
    <r>
      <rPr>
        <sz val="10"/>
        <rFont val="Arial"/>
        <family val="0"/>
      </rPr>
      <t xml:space="preserve"> from Pacific Gas and Electric, "PG&amp;E and Ausra Announce 177 Megawatt Solar Thermal Power Agreement," press release (San Francisco, CA: 5 November 2007).</t>
    </r>
  </si>
  <si>
    <r>
      <t>1</t>
    </r>
    <r>
      <rPr>
        <sz val="10"/>
        <rFont val="Arial"/>
        <family val="0"/>
      </rPr>
      <t xml:space="preserve"> Approximately 750 megawatts of the 2,555 megawatts of total installed geothermal capacity is offline, primarily due to declining steam pressure at the Geysers geothermal steam field.</t>
    </r>
  </si>
  <si>
    <r>
      <t xml:space="preserve">1 </t>
    </r>
    <r>
      <rPr>
        <sz val="10"/>
        <rFont val="Arial"/>
        <family val="2"/>
      </rPr>
      <t>Projection.</t>
    </r>
  </si>
  <si>
    <t>Net Addition</t>
  </si>
  <si>
    <t>FPL Energy</t>
  </si>
  <si>
    <t>Sweetwater</t>
  </si>
  <si>
    <t>Babcock &amp; Brown, Catamount</t>
  </si>
  <si>
    <t>Buffalo Gap</t>
  </si>
  <si>
    <t>AES</t>
  </si>
  <si>
    <t>PPM Energy/Horizon</t>
  </si>
  <si>
    <t>Puget Sound Energy</t>
  </si>
  <si>
    <t>New Mexico Wind Energy Center</t>
  </si>
  <si>
    <t>Roscoe</t>
  </si>
  <si>
    <t>E.On Climate &amp; Renewables</t>
  </si>
  <si>
    <t>King Mountain Wind Ranch</t>
  </si>
  <si>
    <t>Horse Hollow Wind Energy Center</t>
  </si>
  <si>
    <t>Cedar Creek</t>
  </si>
  <si>
    <t>Babcock &amp; Brown/BP America</t>
  </si>
  <si>
    <t>Fenton Wind Power Project</t>
  </si>
  <si>
    <t>enXco</t>
  </si>
  <si>
    <t>Wild Horse Wind Power Project</t>
  </si>
  <si>
    <t>White Creek Wind Power Project</t>
  </si>
  <si>
    <t>Last Mile Electric Cooperative</t>
  </si>
  <si>
    <t>Peetz Table Wind Energy Center</t>
  </si>
  <si>
    <t>FLP Energy</t>
  </si>
  <si>
    <t>Capricorn Ridge</t>
  </si>
  <si>
    <t>Big Horn Wind Power Project</t>
  </si>
  <si>
    <t>PPM Energy</t>
  </si>
  <si>
    <t>Maple Ridge Wind Farm</t>
  </si>
  <si>
    <t>Stateline Wind Project</t>
  </si>
  <si>
    <t>2005-2006</t>
  </si>
  <si>
    <t>2005-2008</t>
  </si>
  <si>
    <t>2003-2007</t>
  </si>
  <si>
    <t>2001-2002</t>
  </si>
  <si>
    <t>2001-2003</t>
  </si>
  <si>
    <t>Nellis Air Force Base</t>
  </si>
  <si>
    <t>Alamosa Photovoltaic Solar Plant</t>
  </si>
  <si>
    <t>SunEdison LLC</t>
  </si>
  <si>
    <t>Global Solar Energy Inc.</t>
  </si>
  <si>
    <t>Rancho Seco Power Plant</t>
  </si>
  <si>
    <t>Prescott Airport Solar Power Plant</t>
  </si>
  <si>
    <t>APS</t>
  </si>
  <si>
    <t>Toyota's North American Parts Center</t>
  </si>
  <si>
    <t>Applied Materials Corporation</t>
  </si>
  <si>
    <t>Denver International Airport</t>
  </si>
  <si>
    <t>Fresno Yosemite International Airport</t>
  </si>
  <si>
    <t>Facility</t>
  </si>
  <si>
    <t>Solar Integrated Technologies, Inc.</t>
  </si>
  <si>
    <t>Tesco USA</t>
  </si>
  <si>
    <t>1984-2004</t>
  </si>
  <si>
    <t>Location</t>
  </si>
  <si>
    <t>Company</t>
  </si>
  <si>
    <t>Project</t>
  </si>
  <si>
    <t>Power Capacity</t>
  </si>
  <si>
    <t>Year of Initial Operation</t>
  </si>
  <si>
    <t>Megawatts</t>
  </si>
  <si>
    <t>Luz International Ltd.</t>
  </si>
  <si>
    <t>SEGS I</t>
  </si>
  <si>
    <t>SEGS II</t>
  </si>
  <si>
    <t>SEGS III</t>
  </si>
  <si>
    <t>SEGS IV</t>
  </si>
  <si>
    <t>SEGS V</t>
  </si>
  <si>
    <t>SEGS VI</t>
  </si>
  <si>
    <t>SEGS VII</t>
  </si>
  <si>
    <t>SEGS VIII</t>
  </si>
  <si>
    <t>SEGS IX</t>
  </si>
  <si>
    <t>Abengoa Solar</t>
  </si>
  <si>
    <t>Acciona Energy</t>
  </si>
  <si>
    <t>Solar One</t>
  </si>
  <si>
    <t>Scheduled Year of Completion</t>
  </si>
  <si>
    <t>Solel Solar Systems, Ltd.</t>
  </si>
  <si>
    <t>Mojave Solar Park</t>
  </si>
  <si>
    <t>Stirling Energy Systems</t>
  </si>
  <si>
    <t>500 (850)</t>
  </si>
  <si>
    <t>BrightSource Energy, Inc.</t>
  </si>
  <si>
    <t>Ivanpah Solar Electricity Generating System</t>
  </si>
  <si>
    <t>400 (900)</t>
  </si>
  <si>
    <t>Solar Two</t>
  </si>
  <si>
    <t>300 (900)</t>
  </si>
  <si>
    <t xml:space="preserve">not set </t>
  </si>
  <si>
    <t>Ausra, Inc.</t>
  </si>
  <si>
    <t>n.a.</t>
  </si>
  <si>
    <t>Solana</t>
  </si>
  <si>
    <t>Beacon Solar, LLC</t>
  </si>
  <si>
    <t>Beacon Solar Energy Project</t>
  </si>
  <si>
    <t>Harper Lake, LLC</t>
  </si>
  <si>
    <t>Harper Lake Energy Park</t>
  </si>
  <si>
    <t>250 (500)</t>
  </si>
  <si>
    <t>eSolar</t>
  </si>
  <si>
    <t>Carrizo Energy Solar Farm</t>
  </si>
  <si>
    <r>
      <t xml:space="preserve">2 </t>
    </r>
    <r>
      <rPr>
        <sz val="10"/>
        <rFont val="Arial"/>
        <family val="0"/>
      </rPr>
      <t>Power capacity lists proposed size with possible expansions noted in parentheses.</t>
    </r>
  </si>
  <si>
    <t>California</t>
  </si>
  <si>
    <t>Arizona</t>
  </si>
  <si>
    <t>APS Saguaro</t>
  </si>
  <si>
    <t>Solargenix Energy</t>
  </si>
  <si>
    <t>State</t>
  </si>
  <si>
    <t>Cumulative Installed Capacity</t>
  </si>
  <si>
    <r>
      <t xml:space="preserve">California </t>
    </r>
    <r>
      <rPr>
        <vertAlign val="superscript"/>
        <sz val="10"/>
        <rFont val="Arial"/>
        <family val="2"/>
      </rPr>
      <t>1</t>
    </r>
  </si>
  <si>
    <t>Nevada</t>
  </si>
  <si>
    <t>Utah</t>
  </si>
  <si>
    <t>Hawaii</t>
  </si>
  <si>
    <t>Idaho</t>
  </si>
  <si>
    <t>Alaska</t>
  </si>
  <si>
    <t>New Mexico</t>
  </si>
  <si>
    <t>U.S. Total</t>
  </si>
  <si>
    <r>
      <t xml:space="preserve">Source: Kara Slack, </t>
    </r>
    <r>
      <rPr>
        <i/>
        <sz val="10"/>
        <rFont val="Arial"/>
        <family val="2"/>
      </rPr>
      <t>U.S. Geothermal Power Production and Development Update</t>
    </r>
    <r>
      <rPr>
        <sz val="10"/>
        <rFont val="Arial"/>
        <family val="0"/>
      </rPr>
      <t xml:space="preserve"> (Washington, DC: Geothermal Energy Association, 7 August 2008), p. 2.</t>
    </r>
  </si>
  <si>
    <t>Expected Capacity</t>
  </si>
  <si>
    <t>Number of Projects</t>
  </si>
  <si>
    <t>Low Range</t>
  </si>
  <si>
    <t>High Range</t>
  </si>
  <si>
    <t>Colorado</t>
  </si>
  <si>
    <t>Florida</t>
  </si>
  <si>
    <t>Oregon</t>
  </si>
  <si>
    <r>
      <t xml:space="preserve">Washington </t>
    </r>
    <r>
      <rPr>
        <vertAlign val="superscript"/>
        <sz val="10"/>
        <rFont val="Arial"/>
        <family val="2"/>
      </rPr>
      <t>1</t>
    </r>
  </si>
  <si>
    <t>Wyoming</t>
  </si>
  <si>
    <t>Total</t>
  </si>
  <si>
    <r>
      <t>1</t>
    </r>
    <r>
      <rPr>
        <sz val="10"/>
        <rFont val="Arial"/>
        <family val="0"/>
      </rPr>
      <t xml:space="preserve"> Expected 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</si>
  <si>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7 August 2008), p. 9.</t>
    </r>
  </si>
  <si>
    <t>Year</t>
  </si>
  <si>
    <t>Annual Production</t>
  </si>
  <si>
    <t>Cumulative Production</t>
  </si>
  <si>
    <t>Energy Source</t>
  </si>
  <si>
    <t>Percent</t>
  </si>
  <si>
    <t>Wind Power</t>
  </si>
  <si>
    <t>Solar Photovoltaics</t>
  </si>
  <si>
    <t>Compound Annual Growth Rate, 2000-2007</t>
  </si>
  <si>
    <t>U.S. Cumulative Installed Wind Power Capacity, 1980-2008</t>
  </si>
  <si>
    <t>WorldWater &amp; Solar Technologies Corporation</t>
  </si>
  <si>
    <t>2001-2006</t>
  </si>
  <si>
    <t>Springerville Generating Station Solar System</t>
  </si>
  <si>
    <t>2002-2005</t>
  </si>
  <si>
    <t>ARCO Solar Inc., Siemens Solar</t>
  </si>
  <si>
    <t>SunPower Corporation</t>
  </si>
  <si>
    <t>Applied Materials and SunPower Corporation</t>
  </si>
  <si>
    <t>&lt;1</t>
  </si>
  <si>
    <r>
      <t xml:space="preserve">Geothermal Power </t>
    </r>
    <r>
      <rPr>
        <vertAlign val="superscript"/>
        <sz val="10"/>
        <rFont val="Arial"/>
        <family val="2"/>
      </rPr>
      <t>1</t>
    </r>
  </si>
  <si>
    <r>
      <t xml:space="preserve">n.a. </t>
    </r>
    <r>
      <rPr>
        <vertAlign val="superscript"/>
        <sz val="10"/>
        <rFont val="Arial"/>
        <family val="2"/>
      </rPr>
      <t>2</t>
    </r>
  </si>
  <si>
    <r>
      <t xml:space="preserve">2 </t>
    </r>
    <r>
      <rPr>
        <sz val="10"/>
        <rFont val="Arial"/>
        <family val="2"/>
      </rPr>
      <t>n.a. = not available.</t>
    </r>
  </si>
  <si>
    <t>Growth Rate, 2006-2007</t>
  </si>
  <si>
    <r>
      <t xml:space="preserve">U.S. Wind Farms 200 Megawatts or Greater in Operation as of September 2008 </t>
    </r>
    <r>
      <rPr>
        <b/>
        <vertAlign val="superscript"/>
        <sz val="10"/>
        <rFont val="Arial"/>
        <family val="2"/>
      </rPr>
      <t>1</t>
    </r>
  </si>
  <si>
    <r>
      <t>1</t>
    </r>
    <r>
      <rPr>
        <sz val="10"/>
        <rFont val="Arial"/>
        <family val="2"/>
      </rPr>
      <t xml:space="preserve"> The wind areas of Tehachapi (699 MW), San Gorgonio (615 MW), and Altamont Pass (542 MW) in California consist of multiple projects with different owners and all projects are smaller than 200 megawatts.</t>
    </r>
  </si>
  <si>
    <r>
      <t xml:space="preserve">Source: Compiled by Earth Policy Institute from Worldwatch Institute, </t>
    </r>
    <r>
      <rPr>
        <i/>
        <sz val="10"/>
        <rFont val="Arial"/>
        <family val="2"/>
      </rPr>
      <t>Signposts 2004</t>
    </r>
    <r>
      <rPr>
        <sz val="10"/>
        <rFont val="Arial"/>
        <family val="2"/>
      </rPr>
      <t xml:space="preserve">, CD-ROM (Washington, DC: 2005); Prometheus Institute, "23rd Annual Data Collection - Final," </t>
    </r>
    <r>
      <rPr>
        <i/>
        <sz val="10"/>
        <rFont val="Arial"/>
        <family val="2"/>
      </rPr>
      <t>PVNews</t>
    </r>
    <r>
      <rPr>
        <sz val="10"/>
        <rFont val="Arial"/>
        <family val="2"/>
      </rPr>
      <t xml:space="preserve">, vol. 26, no. 4 (April 2007), pp. 8-9; Prometheus Institute, "Supply and Demand - Mid-Year Update," </t>
    </r>
    <r>
      <rPr>
        <i/>
        <sz val="10"/>
        <rFont val="Arial"/>
        <family val="2"/>
      </rPr>
      <t>PVNews</t>
    </r>
    <r>
      <rPr>
        <sz val="10"/>
        <rFont val="Arial"/>
        <family val="2"/>
      </rPr>
      <t>, vol. 27, no. 4 (April 2008), p. 6.</t>
    </r>
  </si>
  <si>
    <t>U.S. Cumulative Solar Photovoltaic Production, 1976-2007</t>
  </si>
  <si>
    <r>
      <t>Power Production and Development</t>
    </r>
    <r>
      <rPr>
        <sz val="10"/>
        <rFont val="Arial"/>
        <family val="0"/>
      </rPr>
      <t xml:space="preserve"> (Washington, DC: 16 January 2008).</t>
    </r>
  </si>
  <si>
    <t>Texas</t>
  </si>
  <si>
    <t>New York</t>
  </si>
  <si>
    <t>Washington</t>
  </si>
  <si>
    <t>Minnesota</t>
  </si>
  <si>
    <t>Oregon/ Washington</t>
  </si>
  <si>
    <r>
      <t xml:space="preserve">Source: U.S. Department of Energy, National Renewable Energy Laboratory, </t>
    </r>
    <r>
      <rPr>
        <i/>
        <sz val="10"/>
        <rFont val="Arial"/>
        <family val="2"/>
      </rPr>
      <t>U.S. Parabolic Trough Power Plant Data</t>
    </r>
    <r>
      <rPr>
        <sz val="10"/>
        <rFont val="Arial"/>
        <family val="2"/>
      </rPr>
      <t>, at www.nrel.gov/csp/troughnet/power_plant_data.html, updated 25 July 2008; Acciona Energy, "CSP - 64 MW Plant in the United States," at www.acciona-energia.com/default.asp?x=0002020401, viewed 6 October 2008.</t>
    </r>
  </si>
  <si>
    <r>
      <t xml:space="preserve">Source: Compiled by Earth Policy Institute, with 1980-1999 data from Worldwatch Institute, </t>
    </r>
    <r>
      <rPr>
        <i/>
        <sz val="10"/>
        <rFont val="Arial"/>
        <family val="2"/>
      </rPr>
      <t>Signposts 2001</t>
    </r>
    <r>
      <rPr>
        <sz val="10"/>
        <rFont val="Arial"/>
        <family val="2"/>
      </rPr>
      <t>, CD-ROM</t>
    </r>
    <r>
      <rPr>
        <sz val="10"/>
        <rFont val="Arial"/>
        <family val="0"/>
      </rPr>
      <t xml:space="preserve"> (Washington, DC: 2001); 2000-2005 data from Global Wind Energy Council (GWEC), </t>
    </r>
    <r>
      <rPr>
        <i/>
        <sz val="10"/>
        <rFont val="Arial"/>
        <family val="2"/>
      </rPr>
      <t>Global Wind 2006 Report</t>
    </r>
    <r>
      <rPr>
        <sz val="10"/>
        <rFont val="Arial"/>
        <family val="0"/>
      </rPr>
      <t xml:space="preserve"> (Brussels: 2007); 2006-2007 data from GWEC, "U.S., China &amp;  Spain Lead World Wind Power Market in 2007," press release (Brussels: 6 February 2008); 2008 projection from American Wind Energy Association, </t>
    </r>
    <r>
      <rPr>
        <i/>
        <sz val="10"/>
        <rFont val="Arial"/>
        <family val="2"/>
      </rPr>
      <t>AWEA 2nd Quarter 2008 Market Report</t>
    </r>
    <r>
      <rPr>
        <sz val="10"/>
        <rFont val="Arial"/>
        <family val="0"/>
      </rPr>
      <t xml:space="preserve"> (Washington, DC: July 2008).</t>
    </r>
  </si>
  <si>
    <r>
      <t xml:space="preserve">Source: Compiled by Earth Policy Institute from American Wind Energy Association (AWEA), </t>
    </r>
    <r>
      <rPr>
        <i/>
        <sz val="10"/>
        <rFont val="Arial"/>
        <family val="2"/>
      </rPr>
      <t>U.S. Wind Energy Projects</t>
    </r>
    <r>
      <rPr>
        <sz val="10"/>
        <rFont val="Arial"/>
        <family val="0"/>
      </rPr>
      <t xml:space="preserve">, electronic database, at www.awea.org/projects, updated 30 June 2008; AWEA, "AES Brings Buffalo Gap 3 Wind Farm Online; Facility Now Totals 524 MW," </t>
    </r>
    <r>
      <rPr>
        <i/>
        <sz val="10"/>
        <rFont val="Arial"/>
        <family val="2"/>
      </rPr>
      <t>Wind Energy Weekly</t>
    </r>
    <r>
      <rPr>
        <sz val="10"/>
        <rFont val="Arial"/>
        <family val="0"/>
      </rPr>
      <t>, vol. 27, no. 1308, 26 September 2008.</t>
    </r>
  </si>
  <si>
    <r>
      <t xml:space="preserve">Source: Compiled by Earth Policy Institute from PV Resources, </t>
    </r>
    <r>
      <rPr>
        <i/>
        <sz val="10"/>
        <rFont val="Arial"/>
        <family val="2"/>
      </rPr>
      <t>Large-Scale Photovoltaic Power Plants</t>
    </r>
    <r>
      <rPr>
        <sz val="10"/>
        <rFont val="Arial"/>
        <family val="0"/>
      </rPr>
      <t xml:space="preserve">, electronic database, at www.pvresources.com/en/top50pv.php, updated 3 May 2008; Nellis Air Force Base, Nellis Air Force Base Solar Power System, fact sheet (Nevada: 17 January 2008); SunEdison, "Alamosa Solar Facility Begins Generating 3.6 MW of Renewable Energy," press release (Beltsville, MD: 10 September 2007); Tucson Electric Power Company, "Springerville Generating Station Solar System," fact sheet (Tucson, AZ: 1 January 2007); APS, "APS Solar Power Plants," at www.aps.com/my_community/Solar/Solar_4.html, viewed 9 October 2008; Sacramento Municipal Utility District, "SMUD Celebrates 20 Years of Solar Power - Dedicates Expansion of One of the World's First Solar Plants," press release (Sacramento, CA: 24 August 2004); SunPower, "Toyota and SunPower Complete Largest Single-Roof Solar Installation in North America," press release (San Jose, CA: 24 September 2008); SunPower, "Applied Materials Activates Largest Solar Deployment on a Corporate Campus in U.S.," press release (San Jose, CA: 19 September 2008); Denver International Airport, "Nation's Most Visible Solar Array Dedicated at </t>
    </r>
  </si>
  <si>
    <t>Denver International Airport," press release (Denver, CO: 19 August 2008); Sharp, "Fresno Yosemite International Airport Dedicates 2 MW Solar Array," press release (Mahwah, NJ: 16 July 2008); Solar Integrated, "Solar Integrated Moving Ahead to Complete Tesco USA Project in 2007," Los Angeles, CA: 10 April 2007).</t>
  </si>
  <si>
    <r>
      <t xml:space="preserve">U.S. Ten Largest Proposed Concentrating Solar Thermal Plants as of September 2008 </t>
    </r>
    <r>
      <rPr>
        <b/>
        <vertAlign val="superscript"/>
        <sz val="10"/>
        <rFont val="Arial"/>
        <family val="2"/>
      </rPr>
      <t>1</t>
    </r>
  </si>
  <si>
    <r>
      <t>1</t>
    </r>
    <r>
      <rPr>
        <sz val="10"/>
        <rFont val="Arial"/>
        <family val="2"/>
      </rPr>
      <t xml:space="preserve"> 2006-2007 growth rate from November 2006 through December 2007.</t>
    </r>
  </si>
  <si>
    <t>U.S. Ten Largest Solar Photovoltaic Installations as of August 2008</t>
  </si>
  <si>
    <t>U.S. Cumulative Installed Geothermal Power Capacity by State as of August 2008</t>
  </si>
  <si>
    <t>U.S. Confirmed Geothermal Projects Under Development as of August 2008</t>
  </si>
  <si>
    <t>U.S. Installed Power Capacity Growth Rates by Source, 2000-2007</t>
  </si>
  <si>
    <r>
      <t xml:space="preserve">Source: Calculated by Earth Policy Institute from Global Wind Energy Council (GWEC), </t>
    </r>
    <r>
      <rPr>
        <i/>
        <sz val="10"/>
        <rFont val="Arial"/>
        <family val="2"/>
      </rPr>
      <t>Global Wind 2006 Report</t>
    </r>
    <r>
      <rPr>
        <sz val="10"/>
        <rFont val="Arial"/>
        <family val="2"/>
      </rPr>
      <t xml:space="preserve"> (Brussels: 2007); GWEC, "U.S., China &amp;  Spain Lead World Wind Power Market in 2007," press release (Brussels: 6 February 2008); Worldwatch Institute, </t>
    </r>
    <r>
      <rPr>
        <i/>
        <sz val="10"/>
        <rFont val="Arial"/>
        <family val="2"/>
      </rPr>
      <t>Signposts 2004</t>
    </r>
    <r>
      <rPr>
        <sz val="10"/>
        <rFont val="Arial"/>
        <family val="2"/>
      </rPr>
      <t xml:space="preserve">, CD-ROM (Washington, DC: 2005); Prometheus Institute, "23rd Annual Data Collection - Final," </t>
    </r>
    <r>
      <rPr>
        <i/>
        <sz val="10"/>
        <rFont val="Arial"/>
        <family val="2"/>
      </rPr>
      <t>PVNews</t>
    </r>
    <r>
      <rPr>
        <sz val="10"/>
        <rFont val="Arial"/>
        <family val="2"/>
      </rPr>
      <t xml:space="preserve">, vol. 26, no. 4 (April 2007), pp. 8-9; Prometheus Institute, "Supply and Demand - Mid-Year Update," </t>
    </r>
    <r>
      <rPr>
        <i/>
        <sz val="10"/>
        <rFont val="Arial"/>
        <family val="2"/>
      </rPr>
      <t>PVNews</t>
    </r>
    <r>
      <rPr>
        <sz val="10"/>
        <rFont val="Arial"/>
        <family val="2"/>
      </rPr>
      <t xml:space="preserve">, vol. 27, no. 4 (April 2008), p. 6; U.S. Department of Energy, National Renewable Energy Laboratory, </t>
    </r>
    <r>
      <rPr>
        <i/>
        <sz val="10"/>
        <rFont val="Arial"/>
        <family val="2"/>
      </rPr>
      <t>U.S. Parabolic Trough Power Plant Data</t>
    </r>
    <r>
      <rPr>
        <sz val="10"/>
        <rFont val="Arial"/>
        <family val="2"/>
      </rPr>
      <t xml:space="preserve">, at www.nrel.gov/csp/troughnet/power_plant_data.html, updated 25 July 2008; Acciona Energy, "CSP - 64 MW Plant in the United States," at www.acciona-energia.com/default.asp?x=0002020401, viewed 6 October 2008; Ruggero Bertani, "World Geothermal Generation in 2007," </t>
    </r>
    <r>
      <rPr>
        <i/>
        <sz val="10"/>
        <rFont val="Arial"/>
        <family val="2"/>
      </rPr>
      <t>GHC Bulletin</t>
    </r>
    <r>
      <rPr>
        <sz val="10"/>
        <rFont val="Arial"/>
        <family val="2"/>
      </rPr>
      <t xml:space="preserve">, September 2007, p. 9; Geothermal Energy Association (GEA), Update on US Geothermal Power Production and Development (Washington, DC: 10 November 2006); GEA, </t>
    </r>
    <r>
      <rPr>
        <i/>
        <sz val="10"/>
        <rFont val="Arial"/>
        <family val="2"/>
      </rPr>
      <t>Update on US Geothermal</t>
    </r>
  </si>
  <si>
    <t>Top Ten States for Wind Projects Under Development, May 2008</t>
  </si>
  <si>
    <t>Capacity of Wind Projects Under Development</t>
  </si>
  <si>
    <t>Illinois</t>
  </si>
  <si>
    <t>South Dakota</t>
  </si>
  <si>
    <t>Iowa</t>
  </si>
  <si>
    <t>Oklahoma</t>
  </si>
  <si>
    <t>North Dakota</t>
  </si>
  <si>
    <t>Source: Emerging Energy Research, "US Wind Markets Surge to New Heights," press release (Cambridge, MA: 14 August 2008); Ryan Wiser and Mark Bolinger, Annual Report on U.S. Wind Power Installation, Cost, and Performance Trends: 2006 (Golden, CO: National Renewable Energy Laboratory, May 2007), p. 9.</t>
  </si>
  <si>
    <t>Note: At the end of 2007, there were 225,000 megawatts of wind power capacity in the U.S. interconnection queues. While this gives an idea of future wind development, placing a wind project in the queue does not guarantee that it will be built.</t>
  </si>
  <si>
    <t>Indiana</t>
  </si>
  <si>
    <t>Kansas</t>
  </si>
  <si>
    <t>For more information from Earth Policy Institute, see www.earthpolicy.org.</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</si>
</sst>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quot;Yes&quot;;&quot;Yes&quot;;&quot;No&quot;"/>
    <numFmt numFmtId="168" formatCode="&quot;True&quot;;&quot;True&quot;;&quot;False&quot;"/>
    <numFmt numFmtId="169" formatCode="&quot;On&quot;;&quot;On&quot;;&quot;Off&quot;"/>
    <numFmt numFmtId="170" formatCode="#,##0.000"/>
    <numFmt numFmtId="171" formatCode="0.0%"/>
    <numFmt numFmtId="172" formatCode="_(* #,##0.0_);_(* \(#,##0.0\);_(* &quot;-&quot;??_);_(@_)"/>
    <numFmt numFmtId="173" formatCode="_(* #,##0_);_(* \(#,##0\);_(* &quot;-&quot;??_);_(@_)"/>
    <numFmt numFmtId="174" formatCode="[$€-2]\ #,##0.00_);[Red]\([$€-2]\ #,##0.00\)"/>
    <numFmt numFmtId="175" formatCode="[$-409]dddd\,\ mmmm\ dd\,\ yyyy"/>
    <numFmt numFmtId="176" formatCode="[$-409]h:mm:ss\ AM/PM"/>
    <numFmt numFmtId="177" formatCode="#,##0.0_);\(#,##0.0\)"/>
    <numFmt numFmtId="178" formatCode="#,##0.0000"/>
    <numFmt numFmtId="179" formatCode="yyyy"/>
    <numFmt numFmtId="180" formatCode="[$-409]mmmmm\-yy;@"/>
    <numFmt numFmtId="181" formatCode="0.0000"/>
    <numFmt numFmtId="182" formatCode="0.0000000"/>
    <numFmt numFmtId="183" formatCode="0.000000"/>
    <numFmt numFmtId="184" formatCode="0.00000"/>
    <numFmt numFmtId="185" formatCode="0.000000000"/>
    <numFmt numFmtId="186" formatCode="0.0000000000"/>
    <numFmt numFmtId="187" formatCode="0.00000000"/>
    <numFmt numFmtId="188" formatCode="_(* #,##0.000_);_(* \(#,##0.000\);_(* &quot;-&quot;??_);_(@_)"/>
    <numFmt numFmtId="189" formatCode="[$-409]mmm\-yy;@"/>
    <numFmt numFmtId="190" formatCode="m/d/yy;@"/>
    <numFmt numFmtId="191" formatCode="mmm\ dd\,\ yyyy"/>
    <numFmt numFmtId="192" formatCode="[$-409]mmmm\ d\,\ yyyy;@"/>
    <numFmt numFmtId="193" formatCode="##\-##"/>
    <numFmt numFmtId="194" formatCode="mm/yy"/>
    <numFmt numFmtId="195" formatCode="##\ \-\ ##"/>
    <numFmt numFmtId="196" formatCode="[$-409]d\-mmm\-yy;@"/>
    <numFmt numFmtId="197" formatCode="&quot;$&quot;#,##0.000"/>
    <numFmt numFmtId="198" formatCode="mmm\-yyyy"/>
    <numFmt numFmtId="199" formatCode="[$-409]d\-mmm;@"/>
  </numFmts>
  <fonts count="12">
    <font>
      <sz val="10"/>
      <name val="Arial"/>
      <family val="0"/>
    </font>
    <font>
      <b/>
      <sz val="10"/>
      <name val="Arial"/>
      <family val="2"/>
    </font>
    <font>
      <i/>
      <sz val="10"/>
      <name val="Arial"/>
      <family val="2"/>
    </font>
    <font>
      <vertAlign val="superscript"/>
      <sz val="10"/>
      <name val="Arial"/>
      <family val="2"/>
    </font>
    <font>
      <b/>
      <vertAlign val="superscript"/>
      <sz val="10"/>
      <name val="Arial"/>
      <family val="2"/>
    </font>
    <font>
      <sz val="8"/>
      <name val="Arial"/>
      <family val="0"/>
    </font>
    <font>
      <sz val="10"/>
      <name val="Courier"/>
      <family val="0"/>
    </font>
    <font>
      <u val="single"/>
      <sz val="10"/>
      <color indexed="20"/>
      <name val="Arial"/>
      <family val="0"/>
    </font>
    <font>
      <u val="single"/>
      <sz val="10"/>
      <color indexed="12"/>
      <name val="Arial"/>
      <family val="0"/>
    </font>
    <font>
      <sz val="14"/>
      <name val="Arial"/>
      <family val="2"/>
    </font>
    <font>
      <sz val="12"/>
      <name val="Arial"/>
      <family val="2"/>
    </font>
    <font>
      <sz val="9"/>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1" xfId="0" applyBorder="1" applyAlignment="1">
      <alignment horizontal="left"/>
    </xf>
    <xf numFmtId="0" fontId="0" fillId="0" borderId="1" xfId="0" applyBorder="1" applyAlignment="1">
      <alignment horizontal="right"/>
    </xf>
    <xf numFmtId="0" fontId="0" fillId="0" borderId="1" xfId="0" applyBorder="1" applyAlignment="1">
      <alignment horizontal="right" wrapText="1"/>
    </xf>
    <xf numFmtId="0" fontId="0" fillId="0" borderId="0" xfId="0" applyBorder="1" applyAlignment="1">
      <alignment/>
    </xf>
    <xf numFmtId="0" fontId="0" fillId="0" borderId="0" xfId="0" applyBorder="1" applyAlignment="1">
      <alignment horizontal="right"/>
    </xf>
    <xf numFmtId="0" fontId="0" fillId="0" borderId="0" xfId="0" applyBorder="1" applyAlignment="1">
      <alignment horizontal="right" wrapText="1"/>
    </xf>
    <xf numFmtId="0" fontId="0" fillId="0" borderId="0" xfId="0" applyFill="1" applyAlignment="1">
      <alignment/>
    </xf>
    <xf numFmtId="0" fontId="0" fillId="0" borderId="0" xfId="0" applyFill="1" applyAlignment="1">
      <alignment wrapText="1"/>
    </xf>
    <xf numFmtId="1" fontId="0" fillId="0" borderId="0" xfId="0" applyNumberFormat="1" applyFill="1" applyAlignment="1">
      <alignment/>
    </xf>
    <xf numFmtId="0" fontId="0" fillId="0" borderId="0" xfId="0" applyFill="1" applyAlignment="1">
      <alignment horizontal="right"/>
    </xf>
    <xf numFmtId="0" fontId="0" fillId="0" borderId="0" xfId="0" applyFill="1" applyAlignment="1">
      <alignment/>
    </xf>
    <xf numFmtId="0" fontId="0" fillId="0" borderId="0" xfId="0" applyAlignment="1">
      <alignment vertical="center"/>
    </xf>
    <xf numFmtId="0" fontId="0" fillId="0" borderId="0" xfId="0" applyFill="1" applyAlignment="1">
      <alignment horizontal="right" wrapText="1"/>
    </xf>
    <xf numFmtId="0" fontId="0" fillId="0" borderId="1" xfId="0" applyFill="1" applyBorder="1" applyAlignment="1">
      <alignment/>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Alignment="1">
      <alignment/>
    </xf>
    <xf numFmtId="0" fontId="3" fillId="0" borderId="0" xfId="0" applyFont="1" applyAlignment="1">
      <alignment/>
    </xf>
    <xf numFmtId="0" fontId="0" fillId="0" borderId="0" xfId="0" applyAlignment="1">
      <alignment wrapText="1"/>
    </xf>
    <xf numFmtId="0" fontId="0" fillId="0" borderId="0" xfId="0" applyAlignment="1">
      <alignment vertical="top" wrapText="1"/>
    </xf>
    <xf numFmtId="0" fontId="0" fillId="0" borderId="0" xfId="0" applyNumberFormat="1" applyAlignment="1">
      <alignment vertical="top" wrapText="1"/>
    </xf>
    <xf numFmtId="164" fontId="0" fillId="0" borderId="0" xfId="0" applyNumberFormat="1" applyAlignment="1">
      <alignment/>
    </xf>
    <xf numFmtId="164" fontId="0" fillId="0" borderId="1" xfId="0" applyNumberFormat="1" applyBorder="1" applyAlignment="1">
      <alignment/>
    </xf>
    <xf numFmtId="0" fontId="0" fillId="0" borderId="0" xfId="0" applyAlignment="1">
      <alignment horizontal="right"/>
    </xf>
    <xf numFmtId="0" fontId="0" fillId="0" borderId="1" xfId="21" applyFont="1" applyBorder="1" applyAlignment="1">
      <alignment horizontal="left"/>
      <protection/>
    </xf>
    <xf numFmtId="0" fontId="0" fillId="0" borderId="0" xfId="21" applyFont="1" applyBorder="1" applyAlignment="1">
      <alignment horizontal="left"/>
      <protection/>
    </xf>
    <xf numFmtId="0" fontId="0" fillId="0" borderId="0" xfId="21" applyFont="1" applyBorder="1" applyAlignment="1" applyProtection="1">
      <alignment horizontal="left"/>
      <protection/>
    </xf>
    <xf numFmtId="164" fontId="0" fillId="0" borderId="0" xfId="21" applyNumberFormat="1" applyFont="1" applyFill="1" applyBorder="1" applyAlignment="1">
      <alignment horizontal="right"/>
      <protection/>
    </xf>
    <xf numFmtId="165" fontId="0" fillId="0" borderId="0" xfId="0" applyNumberFormat="1" applyAlignment="1">
      <alignment/>
    </xf>
    <xf numFmtId="0" fontId="0" fillId="0" borderId="1" xfId="21" applyFont="1" applyBorder="1" applyAlignment="1" applyProtection="1">
      <alignment horizontal="left"/>
      <protection/>
    </xf>
    <xf numFmtId="1" fontId="0" fillId="0" borderId="0" xfId="0" applyNumberFormat="1" applyAlignment="1">
      <alignment horizontal="righ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 xfId="0" applyFont="1" applyBorder="1" applyAlignment="1">
      <alignment horizontal="left" wrapText="1"/>
    </xf>
    <xf numFmtId="3" fontId="0" fillId="0" borderId="1"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Border="1" applyAlignment="1">
      <alignment vertical="top"/>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15" applyNumberFormat="1" applyAlignment="1">
      <alignment horizontal="right" vertical="top"/>
    </xf>
    <xf numFmtId="3" fontId="0" fillId="0" borderId="0" xfId="0" applyNumberFormat="1" applyAlignment="1">
      <alignment/>
    </xf>
    <xf numFmtId="0" fontId="0" fillId="0" borderId="0" xfId="0" applyBorder="1" applyAlignment="1">
      <alignment horizontal="left" vertical="top"/>
    </xf>
    <xf numFmtId="3" fontId="0" fillId="0" borderId="0" xfId="0" applyNumberFormat="1" applyBorder="1" applyAlignment="1">
      <alignment/>
    </xf>
    <xf numFmtId="3" fontId="0" fillId="0" borderId="0" xfId="15" applyNumberFormat="1" applyBorder="1" applyAlignment="1">
      <alignment horizontal="right" vertical="top"/>
    </xf>
    <xf numFmtId="3" fontId="0" fillId="0" borderId="0" xfId="0" applyNumberFormat="1" applyBorder="1" applyAlignment="1">
      <alignment/>
    </xf>
    <xf numFmtId="0" fontId="0" fillId="0" borderId="1" xfId="0" applyBorder="1" applyAlignment="1">
      <alignment horizontal="left" vertical="top"/>
    </xf>
    <xf numFmtId="0" fontId="3" fillId="0" borderId="1" xfId="0" applyFont="1" applyBorder="1" applyAlignment="1">
      <alignment horizontal="left" vertical="top"/>
    </xf>
    <xf numFmtId="3" fontId="0" fillId="0" borderId="1" xfId="0" applyNumberFormat="1" applyFill="1" applyBorder="1" applyAlignment="1">
      <alignment/>
    </xf>
    <xf numFmtId="0" fontId="0" fillId="0" borderId="0" xfId="0" applyAlignment="1">
      <alignment vertical="top"/>
    </xf>
    <xf numFmtId="3" fontId="0" fillId="0" borderId="0" xfId="15" applyNumberFormat="1" applyFont="1" applyAlignment="1">
      <alignment vertical="top" wrapText="1"/>
    </xf>
    <xf numFmtId="0" fontId="0" fillId="0" borderId="0" xfId="15" applyNumberFormat="1" applyFont="1" applyAlignment="1">
      <alignment vertical="top" wrapText="1"/>
    </xf>
    <xf numFmtId="0" fontId="0" fillId="0" borderId="0" xfId="0" applyNumberFormat="1" applyAlignment="1">
      <alignment horizontal="left" vertical="top"/>
    </xf>
    <xf numFmtId="3" fontId="0" fillId="0" borderId="0" xfId="0" applyNumberFormat="1" applyFont="1" applyAlignment="1">
      <alignment vertical="top" wrapText="1"/>
    </xf>
    <xf numFmtId="1" fontId="0" fillId="0" borderId="0" xfId="0" applyNumberFormat="1" applyFont="1" applyAlignment="1">
      <alignment vertical="top"/>
    </xf>
    <xf numFmtId="3" fontId="0" fillId="0" borderId="0" xfId="0" applyNumberFormat="1" applyAlignment="1">
      <alignment horizontal="right" vertical="top"/>
    </xf>
    <xf numFmtId="0" fontId="0" fillId="0" borderId="0" xfId="0" applyAlignment="1">
      <alignment horizontal="left"/>
    </xf>
    <xf numFmtId="165" fontId="0" fillId="0" borderId="1" xfId="21" applyNumberFormat="1" applyFont="1" applyFill="1" applyBorder="1" applyAlignment="1">
      <alignment horizontal="right"/>
      <protection/>
    </xf>
    <xf numFmtId="0" fontId="0" fillId="0" borderId="0" xfId="21" applyFont="1" applyFill="1" applyBorder="1" applyAlignment="1" applyProtection="1">
      <alignment vertical="top" wrapText="1"/>
      <protection/>
    </xf>
    <xf numFmtId="0" fontId="1" fillId="0" borderId="0" xfId="21" applyFont="1" applyBorder="1" applyAlignment="1" applyProtection="1">
      <alignment horizontal="left"/>
      <protection/>
    </xf>
    <xf numFmtId="0" fontId="0" fillId="0" borderId="0" xfId="21" applyFont="1" applyBorder="1">
      <alignment/>
      <protection/>
    </xf>
    <xf numFmtId="0" fontId="0" fillId="0" borderId="0" xfId="21" applyFont="1" applyBorder="1" applyAlignment="1">
      <alignment horizontal="right"/>
      <protection/>
    </xf>
    <xf numFmtId="171" fontId="0" fillId="0" borderId="0" xfId="21" applyNumberFormat="1" applyFont="1" applyBorder="1">
      <alignment/>
      <protection/>
    </xf>
    <xf numFmtId="0" fontId="0" fillId="0" borderId="0" xfId="21" applyFont="1" applyBorder="1" applyProtection="1">
      <alignment/>
      <protection/>
    </xf>
    <xf numFmtId="0" fontId="11" fillId="0" borderId="0" xfId="0" applyFont="1" applyBorder="1" applyAlignment="1">
      <alignment/>
    </xf>
    <xf numFmtId="0" fontId="1" fillId="0" borderId="0" xfId="0" applyFont="1" applyAlignment="1">
      <alignment horizontal="right"/>
    </xf>
    <xf numFmtId="0" fontId="0" fillId="0" borderId="0" xfId="0" applyFill="1" applyBorder="1" applyAlignment="1">
      <alignment/>
    </xf>
    <xf numFmtId="0" fontId="0" fillId="0" borderId="0" xfId="0" applyFill="1" applyAlignment="1">
      <alignment horizontal="left" vertical="top" wrapText="1"/>
    </xf>
    <xf numFmtId="0" fontId="0" fillId="0" borderId="1" xfId="0" applyFont="1" applyBorder="1" applyAlignment="1">
      <alignment horizontal="right" wrapText="1"/>
    </xf>
    <xf numFmtId="0" fontId="0" fillId="0" borderId="0" xfId="0" applyFont="1" applyAlignment="1">
      <alignment vertical="top" wrapText="1"/>
    </xf>
    <xf numFmtId="1" fontId="0" fillId="0" borderId="0" xfId="0" applyNumberFormat="1" applyAlignment="1">
      <alignment/>
    </xf>
    <xf numFmtId="1" fontId="0" fillId="0" borderId="1" xfId="0" applyNumberFormat="1" applyBorder="1" applyAlignment="1">
      <alignment/>
    </xf>
    <xf numFmtId="165" fontId="0" fillId="0" borderId="0" xfId="21" applyNumberFormat="1" applyFont="1" applyFill="1" applyBorder="1" applyAlignment="1">
      <alignment horizontal="right"/>
      <protection/>
    </xf>
    <xf numFmtId="164" fontId="0" fillId="0" borderId="0" xfId="0" applyNumberFormat="1" applyBorder="1" applyAlignment="1">
      <alignment/>
    </xf>
    <xf numFmtId="3" fontId="0" fillId="0" borderId="1" xfId="0" applyNumberFormat="1" applyBorder="1" applyAlignment="1">
      <alignment horizontal="right" vertical="top"/>
    </xf>
    <xf numFmtId="1" fontId="1" fillId="0" borderId="0" xfId="0" applyNumberFormat="1" applyFont="1" applyAlignment="1">
      <alignment horizontal="right" wrapText="1"/>
    </xf>
    <xf numFmtId="1" fontId="0" fillId="0" borderId="0" xfId="0" applyNumberFormat="1" applyFont="1" applyAlignment="1">
      <alignment horizontal="right" wrapText="1"/>
    </xf>
    <xf numFmtId="1" fontId="0" fillId="0" borderId="1" xfId="0" applyNumberFormat="1" applyBorder="1" applyAlignment="1">
      <alignment horizontal="right"/>
    </xf>
    <xf numFmtId="1" fontId="0" fillId="0" borderId="1" xfId="0" applyNumberFormat="1" applyFont="1" applyBorder="1" applyAlignment="1">
      <alignment horizontal="right" wrapText="1"/>
    </xf>
    <xf numFmtId="0" fontId="0" fillId="0" borderId="0" xfId="21" applyFont="1" applyFill="1" applyBorder="1" applyAlignment="1" applyProtection="1">
      <alignment horizontal="left"/>
      <protection/>
    </xf>
    <xf numFmtId="0" fontId="0" fillId="0" borderId="1" xfId="21" applyFont="1" applyBorder="1" applyAlignment="1">
      <alignment horizontal="right" wrapText="1"/>
      <protection/>
    </xf>
    <xf numFmtId="165" fontId="0" fillId="0" borderId="1" xfId="21" applyNumberFormat="1" applyFont="1" applyBorder="1" applyAlignment="1">
      <alignment horizontal="right"/>
      <protection/>
    </xf>
    <xf numFmtId="0" fontId="0" fillId="0" borderId="0" xfId="21" applyFont="1" applyBorder="1" applyAlignment="1" applyProtection="1">
      <alignment wrapText="1"/>
      <protection/>
    </xf>
    <xf numFmtId="3" fontId="0" fillId="0" borderId="1" xfId="0" applyNumberFormat="1" applyBorder="1" applyAlignment="1">
      <alignment/>
    </xf>
    <xf numFmtId="165" fontId="0" fillId="0" borderId="0" xfId="0" applyNumberFormat="1" applyFill="1" applyAlignment="1">
      <alignment horizontal="right" vertical="top"/>
    </xf>
    <xf numFmtId="3" fontId="0" fillId="0" borderId="0" xfId="0" applyNumberFormat="1" applyAlignment="1">
      <alignment horizontal="right"/>
    </xf>
    <xf numFmtId="1" fontId="0" fillId="0" borderId="0" xfId="21" applyNumberFormat="1" applyFont="1" applyBorder="1" applyAlignment="1">
      <alignment horizontal="right"/>
      <protection/>
    </xf>
    <xf numFmtId="1" fontId="0" fillId="0" borderId="0" xfId="21" applyNumberFormat="1" applyFont="1" applyBorder="1">
      <alignment/>
      <protection/>
    </xf>
    <xf numFmtId="1" fontId="0" fillId="0" borderId="1" xfId="21" applyNumberFormat="1" applyFont="1" applyBorder="1">
      <alignment/>
      <protection/>
    </xf>
    <xf numFmtId="0" fontId="0" fillId="0" borderId="1" xfId="0" applyBorder="1" applyAlignment="1">
      <alignment horizontal="right" vertical="top" wrapText="1"/>
    </xf>
    <xf numFmtId="0" fontId="0" fillId="0" borderId="0" xfId="0" applyFill="1" applyAlignment="1">
      <alignment horizontal="left" vertical="top"/>
    </xf>
    <xf numFmtId="0" fontId="0" fillId="0" borderId="0" xfId="0" applyFill="1" applyAlignment="1">
      <alignment vertical="top"/>
    </xf>
    <xf numFmtId="1" fontId="0" fillId="0" borderId="0" xfId="0" applyNumberFormat="1" applyFill="1" applyAlignment="1" quotePrefix="1">
      <alignment horizontal="right" vertical="top"/>
    </xf>
    <xf numFmtId="0" fontId="0" fillId="0" borderId="0" xfId="0" applyFill="1" applyAlignment="1">
      <alignment horizontal="right" vertical="top"/>
    </xf>
    <xf numFmtId="0" fontId="0" fillId="0" borderId="0" xfId="0" applyFill="1" applyAlignment="1" quotePrefix="1">
      <alignment horizontal="righ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1" xfId="0" applyFill="1" applyBorder="1" applyAlignment="1">
      <alignment vertical="top"/>
    </xf>
    <xf numFmtId="165" fontId="0" fillId="0" borderId="1" xfId="0" applyNumberFormat="1" applyFill="1" applyBorder="1" applyAlignment="1">
      <alignment horizontal="right" vertical="top"/>
    </xf>
    <xf numFmtId="0" fontId="0" fillId="0" borderId="1" xfId="0" applyFill="1" applyBorder="1" applyAlignment="1">
      <alignment horizontal="right" vertical="top"/>
    </xf>
    <xf numFmtId="0" fontId="0" fillId="0" borderId="1" xfId="0" applyFont="1" applyBorder="1" applyAlignment="1">
      <alignment horizontal="left"/>
    </xf>
    <xf numFmtId="0" fontId="0" fillId="0" borderId="1" xfId="0" applyFont="1" applyBorder="1" applyAlignment="1">
      <alignment horizontal="left" indent="1"/>
    </xf>
    <xf numFmtId="0" fontId="1" fillId="0" borderId="0" xfId="0" applyFont="1" applyAlignment="1">
      <alignment horizontal="left"/>
    </xf>
    <xf numFmtId="0" fontId="1" fillId="0" borderId="0" xfId="0" applyFont="1" applyAlignment="1">
      <alignment horizontal="left" indent="1"/>
    </xf>
    <xf numFmtId="0" fontId="0" fillId="0" borderId="0" xfId="0" applyAlignment="1">
      <alignment horizontal="left" indent="1"/>
    </xf>
    <xf numFmtId="0" fontId="0" fillId="0" borderId="1" xfId="0" applyBorder="1" applyAlignment="1">
      <alignment horizontal="left" indent="1"/>
    </xf>
    <xf numFmtId="0" fontId="0" fillId="0" borderId="0" xfId="0" applyAlignment="1">
      <alignment horizontal="left" wrapText="1"/>
    </xf>
    <xf numFmtId="0" fontId="3" fillId="0" borderId="0" xfId="0" applyFont="1" applyAlignment="1">
      <alignment horizontal="left" vertical="top" wrapText="1"/>
    </xf>
    <xf numFmtId="1" fontId="0" fillId="0" borderId="0" xfId="0" applyNumberFormat="1" applyAlignment="1">
      <alignment horizontal="left" vertical="top" wrapText="1"/>
    </xf>
    <xf numFmtId="3" fontId="0" fillId="0" borderId="2" xfId="0" applyNumberFormat="1" applyFont="1" applyBorder="1" applyAlignment="1">
      <alignment horizontal="center" vertical="top"/>
    </xf>
    <xf numFmtId="0" fontId="0" fillId="0" borderId="0" xfId="0" applyAlignment="1">
      <alignment horizontal="left" vertical="top" wrapText="1"/>
    </xf>
    <xf numFmtId="0" fontId="0" fillId="0" borderId="2" xfId="0" applyBorder="1" applyAlignment="1">
      <alignment horizontal="center"/>
    </xf>
    <xf numFmtId="0" fontId="0" fillId="0" borderId="0" xfId="21" applyFont="1" applyFill="1" applyBorder="1" applyAlignment="1" applyProtection="1">
      <alignment horizontal="left" vertical="top" wrapText="1"/>
      <protection/>
    </xf>
    <xf numFmtId="0" fontId="0" fillId="0" borderId="0" xfId="0" applyNumberFormat="1" applyAlignment="1">
      <alignment horizontal="left" vertical="top" wrapText="1"/>
    </xf>
    <xf numFmtId="0" fontId="0" fillId="0" borderId="0" xfId="0" applyFont="1" applyAlignment="1">
      <alignment horizontal="left" vertical="top" wrapText="1"/>
    </xf>
    <xf numFmtId="0" fontId="1" fillId="0" borderId="0" xfId="0" applyNumberFormat="1" applyFont="1" applyAlignment="1">
      <alignment horizontal="left" wrapText="1"/>
    </xf>
    <xf numFmtId="0" fontId="0" fillId="0" borderId="0" xfId="0" applyNumberFormat="1" applyAlignment="1">
      <alignment horizontal="left" wrapText="1"/>
    </xf>
    <xf numFmtId="0" fontId="0" fillId="0" borderId="1" xfId="0" applyBorder="1" applyAlignment="1">
      <alignment horizontal="right" wrapText="1"/>
    </xf>
    <xf numFmtId="0" fontId="0" fillId="0" borderId="1" xfId="0" applyBorder="1" applyAlignment="1">
      <alignment horizontal="center" wrapText="1"/>
    </xf>
    <xf numFmtId="0" fontId="0" fillId="0" borderId="0" xfId="0" applyAlignment="1">
      <alignment horizontal="center"/>
    </xf>
    <xf numFmtId="0" fontId="2" fillId="0" borderId="0" xfId="0" applyFont="1" applyAlignment="1">
      <alignment horizontal="left" vertical="top" wrapText="1"/>
    </xf>
    <xf numFmtId="0" fontId="0" fillId="0" borderId="0" xfId="21" applyFont="1" applyBorder="1" applyAlignment="1" applyProtection="1">
      <alignment horizontal="left" vertical="top" wrapText="1"/>
      <protection/>
    </xf>
    <xf numFmtId="0" fontId="3" fillId="0" borderId="0" xfId="21" applyFont="1" applyBorder="1" applyAlignment="1" applyProtection="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OLAR"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Power Capacity, 
1980-2008</a:t>
            </a:r>
          </a:p>
        </c:rich>
      </c:tx>
      <c:layout/>
      <c:spPr>
        <a:noFill/>
        <a:ln>
          <a:noFill/>
        </a:ln>
      </c:spPr>
    </c:title>
    <c:plotArea>
      <c:layout>
        <c:manualLayout>
          <c:xMode val="edge"/>
          <c:yMode val="edge"/>
          <c:x val="0.0555"/>
          <c:y val="0.116"/>
          <c:w val="0.8957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Wind!$D$6:$D$34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16818</c:v>
                </c:pt>
                <c:pt idx="28">
                  <c:v>24318</c:v>
                </c:pt>
              </c:numCache>
            </c:numRef>
          </c:yVal>
          <c:smooth val="1"/>
        </c:ser>
        <c:axId val="64940614"/>
        <c:axId val="47594615"/>
      </c:scatterChart>
      <c:valAx>
        <c:axId val="64940614"/>
        <c:scaling>
          <c:orientation val="minMax"/>
          <c:max val="2010"/>
          <c:min val="1980"/>
        </c:scaling>
        <c:axPos val="b"/>
        <c:title>
          <c:tx>
            <c:rich>
              <a:bodyPr vert="horz" rot="0" anchor="ctr"/>
              <a:lstStyle/>
              <a:p>
                <a:pPr algn="ctr">
                  <a:defRPr/>
                </a:pPr>
                <a:r>
                  <a:rPr lang="en-US" cap="none" sz="1000" b="0" i="1" u="none" baseline="0">
                    <a:latin typeface="Arial"/>
                    <a:ea typeface="Arial"/>
                    <a:cs typeface="Arial"/>
                  </a:rPr>
                  <a:t>Source: Worldwatch; GWEC; AWEA</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47594615"/>
        <c:crosses val="autoZero"/>
        <c:crossBetween val="midCat"/>
        <c:dispUnits/>
      </c:valAx>
      <c:valAx>
        <c:axId val="4759461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4940614"/>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 Production, 
1976-2007</a:t>
            </a:r>
          </a:p>
        </c:rich>
      </c:tx>
      <c:layout/>
      <c:spPr>
        <a:noFill/>
        <a:ln>
          <a:noFill/>
        </a:ln>
      </c:spPr>
    </c:title>
    <c:plotArea>
      <c:layout>
        <c:manualLayout>
          <c:xMode val="edge"/>
          <c:yMode val="edge"/>
          <c:x val="0.0555"/>
          <c:y val="0.116"/>
          <c:w val="0.8957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'Solar PV Production'!$A$6:$A$37</c:f>
              <c:numCache>
                <c:ptCount val="32"/>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numCache>
            </c:numRef>
          </c:xVal>
          <c:yVal>
            <c:numRef>
              <c:f>'Solar PV Production'!$C$6:$C$37</c:f>
              <c:numCache>
                <c:ptCount val="32"/>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591.3900000000001</c:v>
                </c:pt>
                <c:pt idx="26">
                  <c:v>711.9900000000001</c:v>
                </c:pt>
                <c:pt idx="27">
                  <c:v>815.0100000000001</c:v>
                </c:pt>
                <c:pt idx="28">
                  <c:v>954.0100000000001</c:v>
                </c:pt>
                <c:pt idx="29">
                  <c:v>1107.1100000000001</c:v>
                </c:pt>
                <c:pt idx="30">
                  <c:v>1286.71</c:v>
                </c:pt>
                <c:pt idx="31">
                  <c:v>1552.81</c:v>
                </c:pt>
              </c:numCache>
            </c:numRef>
          </c:yVal>
          <c:smooth val="1"/>
        </c:ser>
        <c:axId val="25698352"/>
        <c:axId val="29958577"/>
      </c:scatterChart>
      <c:valAx>
        <c:axId val="25698352"/>
        <c:scaling>
          <c:orientation val="minMax"/>
          <c:max val="2010"/>
          <c:min val="1980"/>
        </c:scaling>
        <c:axPos val="b"/>
        <c:title>
          <c:tx>
            <c:rich>
              <a:bodyPr vert="horz" rot="0" anchor="ctr"/>
              <a:lstStyle/>
              <a:p>
                <a:pPr algn="ctr">
                  <a:defRPr/>
                </a:pPr>
                <a:r>
                  <a:rPr lang="en-US" cap="none" sz="1000" b="0" i="1" u="none" baseline="0">
                    <a:latin typeface="Arial"/>
                    <a:ea typeface="Arial"/>
                    <a:cs typeface="Arial"/>
                  </a:rPr>
                  <a:t>Source: Worldwatch; Prometheus Institute</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29958577"/>
        <c:crosses val="autoZero"/>
        <c:crossBetween val="midCat"/>
        <c:dispUnits/>
      </c:valAx>
      <c:valAx>
        <c:axId val="2995857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5698352"/>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66"/>
  <sheetViews>
    <sheetView tabSelected="1" workbookViewId="0" topLeftCell="A1">
      <selection activeCell="A1" sqref="A1"/>
    </sheetView>
  </sheetViews>
  <sheetFormatPr defaultColWidth="9.140625" defaultRowHeight="12.75"/>
  <cols>
    <col min="1" max="1" width="4.7109375" style="0" customWidth="1"/>
    <col min="2" max="2" width="1.57421875" style="0" customWidth="1"/>
    <col min="3" max="3" width="14.57421875" style="0" customWidth="1"/>
    <col min="4" max="4" width="10.421875" style="50" customWidth="1"/>
    <col min="5" max="5" width="11.421875" style="50" customWidth="1"/>
    <col min="6" max="6" width="9.140625" style="50" customWidth="1"/>
  </cols>
  <sheetData>
    <row r="1" spans="1:6" ht="12.75">
      <c r="A1" s="35" t="s">
        <v>134</v>
      </c>
      <c r="B1" s="35"/>
      <c r="C1" s="35"/>
      <c r="D1" s="36"/>
      <c r="E1" s="37"/>
      <c r="F1" s="37"/>
    </row>
    <row r="2" spans="1:6" ht="12.75">
      <c r="A2" s="38"/>
      <c r="B2" s="38"/>
      <c r="C2" s="38"/>
      <c r="D2" s="39"/>
      <c r="E2" s="40"/>
      <c r="F2" s="40"/>
    </row>
    <row r="3" spans="1:6" ht="38.25">
      <c r="A3" s="41" t="s">
        <v>126</v>
      </c>
      <c r="B3" s="41"/>
      <c r="C3" s="77" t="s">
        <v>11</v>
      </c>
      <c r="D3" s="42" t="s">
        <v>104</v>
      </c>
      <c r="E3" s="43"/>
      <c r="F3" s="43"/>
    </row>
    <row r="4" spans="3:6" ht="12.75">
      <c r="C4" s="118" t="s">
        <v>63</v>
      </c>
      <c r="D4" s="118"/>
      <c r="E4" s="44"/>
      <c r="F4" s="45"/>
    </row>
    <row r="5" spans="4:6" ht="12.75">
      <c r="D5" s="46"/>
      <c r="E5" s="46"/>
      <c r="F5" s="39"/>
    </row>
    <row r="6" spans="1:8" ht="12.75">
      <c r="A6" s="47">
        <v>1980</v>
      </c>
      <c r="B6" s="47"/>
      <c r="C6" s="47"/>
      <c r="D6" s="48">
        <v>8</v>
      </c>
      <c r="E6" s="49"/>
      <c r="G6" s="20"/>
      <c r="H6" s="20"/>
    </row>
    <row r="7" spans="1:8" ht="12.75">
      <c r="A7" s="47">
        <v>1981</v>
      </c>
      <c r="B7" s="47"/>
      <c r="C7" s="64">
        <f>D7-D6</f>
        <v>10</v>
      </c>
      <c r="D7" s="48">
        <v>18</v>
      </c>
      <c r="E7" s="49"/>
      <c r="G7" s="20"/>
      <c r="H7" s="20"/>
    </row>
    <row r="8" spans="1:8" ht="12.75">
      <c r="A8" s="47">
        <v>1982</v>
      </c>
      <c r="B8" s="47"/>
      <c r="C8" s="64">
        <f aca="true" t="shared" si="0" ref="C8:C34">D8-D7</f>
        <v>66</v>
      </c>
      <c r="D8" s="48">
        <v>84</v>
      </c>
      <c r="E8" s="49"/>
      <c r="G8" s="20"/>
      <c r="H8" s="20"/>
    </row>
    <row r="9" spans="1:8" ht="12.75">
      <c r="A9" s="47">
        <v>1983</v>
      </c>
      <c r="B9" s="47"/>
      <c r="C9" s="64">
        <f t="shared" si="0"/>
        <v>170</v>
      </c>
      <c r="D9" s="48">
        <v>254</v>
      </c>
      <c r="E9" s="49"/>
      <c r="G9" s="20"/>
      <c r="H9" s="20"/>
    </row>
    <row r="10" spans="1:8" ht="12.75">
      <c r="A10" s="47">
        <v>1984</v>
      </c>
      <c r="B10" s="47"/>
      <c r="C10" s="64">
        <f t="shared" si="0"/>
        <v>399</v>
      </c>
      <c r="D10" s="48">
        <v>653</v>
      </c>
      <c r="E10" s="49"/>
      <c r="G10" s="20"/>
      <c r="H10" s="20"/>
    </row>
    <row r="11" spans="1:8" ht="12.75">
      <c r="A11" s="47">
        <v>1985</v>
      </c>
      <c r="B11" s="47"/>
      <c r="C11" s="64">
        <f t="shared" si="0"/>
        <v>292</v>
      </c>
      <c r="D11" s="48">
        <v>945</v>
      </c>
      <c r="E11" s="49"/>
      <c r="G11" s="20"/>
      <c r="H11" s="20"/>
    </row>
    <row r="12" spans="1:8" ht="12.75">
      <c r="A12" s="47">
        <v>1986</v>
      </c>
      <c r="B12" s="47"/>
      <c r="C12" s="64">
        <f t="shared" si="0"/>
        <v>320</v>
      </c>
      <c r="D12" s="48">
        <v>1265</v>
      </c>
      <c r="E12" s="49"/>
      <c r="G12" s="48"/>
      <c r="H12" s="48"/>
    </row>
    <row r="13" spans="1:8" ht="12.75">
      <c r="A13" s="47">
        <v>1987</v>
      </c>
      <c r="B13" s="47"/>
      <c r="C13" s="64">
        <f t="shared" si="0"/>
        <v>68</v>
      </c>
      <c r="D13" s="48">
        <v>1333</v>
      </c>
      <c r="E13" s="49"/>
      <c r="G13" s="48"/>
      <c r="H13" s="48"/>
    </row>
    <row r="14" spans="1:8" ht="12.75">
      <c r="A14" s="47">
        <v>1988</v>
      </c>
      <c r="B14" s="47"/>
      <c r="C14" s="64">
        <f t="shared" si="0"/>
        <v>-102</v>
      </c>
      <c r="D14" s="48">
        <v>1231</v>
      </c>
      <c r="E14" s="49"/>
      <c r="G14" s="48"/>
      <c r="H14" s="48"/>
    </row>
    <row r="15" spans="1:8" ht="12.75">
      <c r="A15" s="47">
        <v>1989</v>
      </c>
      <c r="B15" s="47"/>
      <c r="C15" s="64">
        <f t="shared" si="0"/>
        <v>101</v>
      </c>
      <c r="D15" s="48">
        <v>1332</v>
      </c>
      <c r="E15" s="49"/>
      <c r="G15" s="48"/>
      <c r="H15" s="48"/>
    </row>
    <row r="16" spans="1:8" ht="12.75">
      <c r="A16" s="47">
        <v>1990</v>
      </c>
      <c r="B16" s="47"/>
      <c r="C16" s="64">
        <f t="shared" si="0"/>
        <v>152</v>
      </c>
      <c r="D16" s="48">
        <v>1484</v>
      </c>
      <c r="E16" s="49"/>
      <c r="G16" s="48"/>
      <c r="H16" s="48"/>
    </row>
    <row r="17" spans="1:8" ht="12.75">
      <c r="A17" s="47">
        <v>1991</v>
      </c>
      <c r="B17" s="47"/>
      <c r="C17" s="64">
        <f t="shared" si="0"/>
        <v>225</v>
      </c>
      <c r="D17" s="48">
        <v>1709</v>
      </c>
      <c r="E17" s="49"/>
      <c r="G17" s="48"/>
      <c r="H17" s="48"/>
    </row>
    <row r="18" spans="1:8" ht="12.75">
      <c r="A18" s="47">
        <v>1992</v>
      </c>
      <c r="B18" s="47"/>
      <c r="C18" s="64">
        <f t="shared" si="0"/>
        <v>-29</v>
      </c>
      <c r="D18" s="48">
        <v>1680</v>
      </c>
      <c r="E18" s="49"/>
      <c r="G18" s="48"/>
      <c r="H18" s="48"/>
    </row>
    <row r="19" spans="1:8" ht="12.75">
      <c r="A19" s="47">
        <v>1993</v>
      </c>
      <c r="B19" s="47"/>
      <c r="C19" s="64">
        <f t="shared" si="0"/>
        <v>-45</v>
      </c>
      <c r="D19" s="48">
        <v>1635</v>
      </c>
      <c r="E19" s="49"/>
      <c r="G19" s="48"/>
      <c r="H19" s="48"/>
    </row>
    <row r="20" spans="1:8" ht="12.75">
      <c r="A20" s="47">
        <v>1994</v>
      </c>
      <c r="B20" s="47"/>
      <c r="C20" s="64">
        <f t="shared" si="0"/>
        <v>28</v>
      </c>
      <c r="D20" s="48">
        <v>1663</v>
      </c>
      <c r="E20" s="49"/>
      <c r="G20" s="48"/>
      <c r="H20" s="48"/>
    </row>
    <row r="21" spans="1:8" ht="12.75">
      <c r="A21" s="47">
        <v>1995</v>
      </c>
      <c r="B21" s="47"/>
      <c r="C21" s="64">
        <f t="shared" si="0"/>
        <v>-51</v>
      </c>
      <c r="D21" s="48">
        <v>1612</v>
      </c>
      <c r="E21" s="49"/>
      <c r="G21" s="48"/>
      <c r="H21" s="48"/>
    </row>
    <row r="22" spans="1:8" ht="12.75">
      <c r="A22" s="47">
        <v>1996</v>
      </c>
      <c r="B22" s="47"/>
      <c r="C22" s="64">
        <f t="shared" si="0"/>
        <v>2</v>
      </c>
      <c r="D22" s="48">
        <v>1614</v>
      </c>
      <c r="E22" s="49"/>
      <c r="G22" s="48"/>
      <c r="H22" s="48"/>
    </row>
    <row r="23" spans="1:8" ht="12.75">
      <c r="A23" s="47">
        <v>1997</v>
      </c>
      <c r="B23" s="47"/>
      <c r="C23" s="64">
        <f t="shared" si="0"/>
        <v>-3</v>
      </c>
      <c r="D23" s="48">
        <v>1611</v>
      </c>
      <c r="E23" s="49"/>
      <c r="G23" s="48"/>
      <c r="H23" s="48"/>
    </row>
    <row r="24" spans="1:8" ht="12.75">
      <c r="A24" s="47">
        <v>1998</v>
      </c>
      <c r="B24" s="47"/>
      <c r="C24" s="64">
        <f t="shared" si="0"/>
        <v>226</v>
      </c>
      <c r="D24" s="48">
        <v>1837</v>
      </c>
      <c r="E24" s="49"/>
      <c r="G24" s="48"/>
      <c r="H24" s="48"/>
    </row>
    <row r="25" spans="1:8" ht="12.75">
      <c r="A25" s="47">
        <v>1999</v>
      </c>
      <c r="B25" s="47"/>
      <c r="C25" s="64">
        <f t="shared" si="0"/>
        <v>653</v>
      </c>
      <c r="D25" s="48">
        <v>2490</v>
      </c>
      <c r="E25" s="49"/>
      <c r="G25" s="48"/>
      <c r="H25" s="48"/>
    </row>
    <row r="26" spans="1:8" ht="12.75">
      <c r="A26" s="47">
        <v>2000</v>
      </c>
      <c r="B26" s="47"/>
      <c r="C26" s="64">
        <f t="shared" si="0"/>
        <v>88</v>
      </c>
      <c r="D26" s="48">
        <v>2578</v>
      </c>
      <c r="E26" s="49"/>
      <c r="G26" s="48"/>
      <c r="H26" s="48"/>
    </row>
    <row r="27" spans="1:8" ht="12.75">
      <c r="A27" s="47">
        <v>2001</v>
      </c>
      <c r="B27" s="47"/>
      <c r="C27" s="64">
        <f t="shared" si="0"/>
        <v>1697</v>
      </c>
      <c r="D27" s="48">
        <v>4275</v>
      </c>
      <c r="E27" s="49"/>
      <c r="G27" s="20"/>
      <c r="H27" s="20"/>
    </row>
    <row r="28" spans="1:8" ht="12.75">
      <c r="A28" s="47">
        <v>2002</v>
      </c>
      <c r="B28" s="47"/>
      <c r="C28" s="64">
        <f t="shared" si="0"/>
        <v>410</v>
      </c>
      <c r="D28" s="48">
        <v>4685</v>
      </c>
      <c r="E28" s="49"/>
      <c r="G28" s="20"/>
      <c r="H28" s="20"/>
    </row>
    <row r="29" spans="1:8" ht="12.75">
      <c r="A29" s="47">
        <v>2003</v>
      </c>
      <c r="B29" s="47"/>
      <c r="C29" s="64">
        <f t="shared" si="0"/>
        <v>1687</v>
      </c>
      <c r="D29" s="48">
        <v>6372</v>
      </c>
      <c r="E29" s="49"/>
      <c r="G29" s="20"/>
      <c r="H29" s="20"/>
    </row>
    <row r="30" spans="1:8" ht="12.75">
      <c r="A30" s="47">
        <v>2004</v>
      </c>
      <c r="B30" s="47"/>
      <c r="C30" s="64">
        <f t="shared" si="0"/>
        <v>353</v>
      </c>
      <c r="D30" s="48">
        <v>6725</v>
      </c>
      <c r="E30" s="49"/>
      <c r="G30" s="20"/>
      <c r="H30" s="20"/>
    </row>
    <row r="31" spans="1:8" ht="12.75">
      <c r="A31" s="47">
        <v>2005</v>
      </c>
      <c r="B31" s="47"/>
      <c r="C31" s="64">
        <f t="shared" si="0"/>
        <v>2424</v>
      </c>
      <c r="D31" s="48">
        <v>9149</v>
      </c>
      <c r="E31" s="49"/>
      <c r="G31" s="20"/>
      <c r="H31" s="20"/>
    </row>
    <row r="32" spans="1:8" ht="12.75">
      <c r="A32" s="47">
        <v>2006</v>
      </c>
      <c r="B32" s="47"/>
      <c r="C32" s="64">
        <f t="shared" si="0"/>
        <v>2426</v>
      </c>
      <c r="D32" s="48">
        <v>11575</v>
      </c>
      <c r="E32" s="49"/>
      <c r="G32" s="20"/>
      <c r="H32" s="20"/>
    </row>
    <row r="33" spans="1:8" ht="12.75">
      <c r="A33" s="51">
        <v>2007</v>
      </c>
      <c r="B33" s="51"/>
      <c r="C33" s="64">
        <f t="shared" si="0"/>
        <v>5243</v>
      </c>
      <c r="D33" s="52">
        <v>16818</v>
      </c>
      <c r="E33" s="53"/>
      <c r="F33" s="54"/>
      <c r="G33" s="20"/>
      <c r="H33" s="20"/>
    </row>
    <row r="34" spans="1:8" ht="14.25">
      <c r="A34" s="55">
        <v>2008</v>
      </c>
      <c r="B34" s="56">
        <v>1</v>
      </c>
      <c r="C34" s="83">
        <f t="shared" si="0"/>
        <v>7500</v>
      </c>
      <c r="D34" s="57">
        <f>D33+7500</f>
        <v>24318</v>
      </c>
      <c r="E34" s="53"/>
      <c r="F34" s="54"/>
      <c r="G34" s="20"/>
      <c r="H34" s="20"/>
    </row>
    <row r="35" spans="1:6" ht="12.75">
      <c r="A35" s="58"/>
      <c r="B35" s="58"/>
      <c r="C35" s="58"/>
      <c r="D35" s="37"/>
      <c r="E35" s="37"/>
      <c r="F35" s="49"/>
    </row>
    <row r="36" spans="1:14" ht="16.5" customHeight="1">
      <c r="A36" s="116" t="s">
        <v>10</v>
      </c>
      <c r="B36" s="116"/>
      <c r="C36" s="116"/>
      <c r="D36" s="116"/>
      <c r="E36" s="116"/>
      <c r="F36" s="116"/>
      <c r="G36" s="116"/>
      <c r="H36" s="116"/>
      <c r="I36" s="116"/>
      <c r="K36" s="59"/>
      <c r="L36" s="59"/>
      <c r="M36" s="60"/>
      <c r="N36" s="60"/>
    </row>
    <row r="37" spans="1:14" ht="12.75" customHeight="1">
      <c r="A37" s="47"/>
      <c r="B37" s="47"/>
      <c r="C37" s="47"/>
      <c r="K37" s="59"/>
      <c r="L37" s="59"/>
      <c r="M37" s="60"/>
      <c r="N37" s="60"/>
    </row>
    <row r="38" spans="1:14" ht="12.75" customHeight="1">
      <c r="A38" s="117" t="s">
        <v>158</v>
      </c>
      <c r="B38" s="117"/>
      <c r="C38" s="117"/>
      <c r="D38" s="117"/>
      <c r="E38" s="117"/>
      <c r="F38" s="117"/>
      <c r="G38" s="117"/>
      <c r="H38" s="117"/>
      <c r="I38" s="117"/>
      <c r="J38" s="59"/>
      <c r="K38" s="59"/>
      <c r="L38" s="59"/>
      <c r="M38" s="60"/>
      <c r="N38" s="60"/>
    </row>
    <row r="39" spans="1:14" ht="12.75" customHeight="1">
      <c r="A39" s="117"/>
      <c r="B39" s="117"/>
      <c r="C39" s="117"/>
      <c r="D39" s="117"/>
      <c r="E39" s="117"/>
      <c r="F39" s="117"/>
      <c r="G39" s="117"/>
      <c r="H39" s="117"/>
      <c r="I39" s="117"/>
      <c r="J39" s="59"/>
      <c r="K39" s="59"/>
      <c r="L39" s="59"/>
      <c r="M39" s="60"/>
      <c r="N39" s="60"/>
    </row>
    <row r="40" spans="1:14" ht="12.75" customHeight="1">
      <c r="A40" s="117"/>
      <c r="B40" s="117"/>
      <c r="C40" s="117"/>
      <c r="D40" s="117"/>
      <c r="E40" s="117"/>
      <c r="F40" s="117"/>
      <c r="G40" s="117"/>
      <c r="H40" s="117"/>
      <c r="I40" s="117"/>
      <c r="J40" s="59"/>
      <c r="K40" s="59"/>
      <c r="L40" s="59"/>
      <c r="M40" s="60"/>
      <c r="N40" s="60"/>
    </row>
    <row r="41" spans="1:12" ht="12.75">
      <c r="A41" s="117"/>
      <c r="B41" s="117"/>
      <c r="C41" s="117"/>
      <c r="D41" s="117"/>
      <c r="E41" s="117"/>
      <c r="F41" s="117"/>
      <c r="G41" s="117"/>
      <c r="H41" s="117"/>
      <c r="I41" s="117"/>
      <c r="J41" s="59"/>
      <c r="K41" s="59"/>
      <c r="L41" s="59"/>
    </row>
    <row r="42" spans="1:12" ht="12.75">
      <c r="A42" s="117"/>
      <c r="B42" s="117"/>
      <c r="C42" s="117"/>
      <c r="D42" s="117"/>
      <c r="E42" s="117"/>
      <c r="F42" s="117"/>
      <c r="G42" s="117"/>
      <c r="H42" s="117"/>
      <c r="I42" s="117"/>
      <c r="J42" s="59"/>
      <c r="K42" s="59"/>
      <c r="L42" s="59"/>
    </row>
    <row r="43" spans="1:12" ht="12.75">
      <c r="A43" s="117"/>
      <c r="B43" s="117"/>
      <c r="C43" s="117"/>
      <c r="D43" s="117"/>
      <c r="E43" s="117"/>
      <c r="F43" s="117"/>
      <c r="G43" s="117"/>
      <c r="H43" s="117"/>
      <c r="I43" s="117"/>
      <c r="J43" s="59"/>
      <c r="K43" s="59"/>
      <c r="L43" s="59"/>
    </row>
    <row r="44" spans="1:12" ht="12.75">
      <c r="A44" s="117"/>
      <c r="B44" s="117"/>
      <c r="C44" s="117"/>
      <c r="D44" s="117"/>
      <c r="E44" s="117"/>
      <c r="F44" s="117"/>
      <c r="G44" s="117"/>
      <c r="H44" s="117"/>
      <c r="I44" s="117"/>
      <c r="J44" s="59"/>
      <c r="K44" s="59"/>
      <c r="L44" s="50"/>
    </row>
    <row r="45" spans="1:9" ht="12.75">
      <c r="A45" s="117"/>
      <c r="B45" s="117"/>
      <c r="C45" s="117"/>
      <c r="D45" s="117"/>
      <c r="E45" s="117"/>
      <c r="F45" s="117"/>
      <c r="G45" s="117"/>
      <c r="H45" s="117"/>
      <c r="I45" s="117"/>
    </row>
    <row r="46" spans="1:10" ht="12.75">
      <c r="A46" s="61"/>
      <c r="B46" s="61"/>
      <c r="C46" s="61"/>
      <c r="D46" s="62"/>
      <c r="E46" s="62"/>
      <c r="F46" s="62"/>
      <c r="G46" s="62"/>
      <c r="H46" s="62"/>
      <c r="I46" s="62"/>
      <c r="J46" s="62"/>
    </row>
    <row r="47" spans="1:4" ht="12.75">
      <c r="A47" s="63" t="s">
        <v>180</v>
      </c>
      <c r="B47" s="63"/>
      <c r="C47" s="63"/>
      <c r="D47" s="64"/>
    </row>
    <row r="48" spans="1:4" ht="12.75">
      <c r="A48" s="47"/>
      <c r="B48" s="47"/>
      <c r="C48" s="47"/>
      <c r="D48" s="64"/>
    </row>
    <row r="49" spans="1:4" ht="12.75">
      <c r="A49" s="47"/>
      <c r="B49" s="47"/>
      <c r="C49" s="47"/>
      <c r="D49" s="64"/>
    </row>
    <row r="50" spans="1:4" ht="12.75">
      <c r="A50" s="47"/>
      <c r="B50" s="47"/>
      <c r="C50" s="47"/>
      <c r="D50" s="64"/>
    </row>
    <row r="51" spans="1:4" ht="12.75">
      <c r="A51" s="47"/>
      <c r="B51" s="47"/>
      <c r="C51" s="47"/>
      <c r="D51" s="64"/>
    </row>
    <row r="52" spans="1:4" ht="12.75">
      <c r="A52" s="47"/>
      <c r="B52" s="47"/>
      <c r="C52" s="47"/>
      <c r="D52" s="64"/>
    </row>
    <row r="53" spans="1:4" ht="12.75">
      <c r="A53" s="47"/>
      <c r="B53" s="47"/>
      <c r="C53" s="47"/>
      <c r="D53" s="64"/>
    </row>
    <row r="54" spans="1:4" ht="12.75">
      <c r="A54" s="47"/>
      <c r="B54" s="47"/>
      <c r="C54" s="47"/>
      <c r="D54" s="64"/>
    </row>
    <row r="55" spans="1:4" ht="12.75">
      <c r="A55" s="47"/>
      <c r="B55" s="47"/>
      <c r="C55" s="47"/>
      <c r="D55" s="64"/>
    </row>
    <row r="56" spans="1:4" ht="12.75">
      <c r="A56" s="47"/>
      <c r="B56" s="47"/>
      <c r="C56" s="47"/>
      <c r="D56" s="64"/>
    </row>
    <row r="57" spans="1:4" ht="12.75">
      <c r="A57" s="47"/>
      <c r="B57" s="47"/>
      <c r="C57" s="47"/>
      <c r="D57" s="64"/>
    </row>
    <row r="58" spans="1:4" ht="12.75">
      <c r="A58" s="47"/>
      <c r="B58" s="47"/>
      <c r="C58" s="47"/>
      <c r="D58" s="64"/>
    </row>
    <row r="59" spans="1:4" ht="12.75">
      <c r="A59" s="47"/>
      <c r="B59" s="47"/>
      <c r="C59" s="47"/>
      <c r="D59" s="64"/>
    </row>
    <row r="60" spans="1:4" ht="12.75">
      <c r="A60" s="47"/>
      <c r="B60" s="47"/>
      <c r="C60" s="47"/>
      <c r="D60" s="64"/>
    </row>
    <row r="61" spans="1:4" ht="12.75">
      <c r="A61" s="47"/>
      <c r="B61" s="47"/>
      <c r="C61" s="47"/>
      <c r="D61" s="64"/>
    </row>
    <row r="62" spans="1:4" ht="12.75">
      <c r="A62" s="47"/>
      <c r="B62" s="47"/>
      <c r="C62" s="47"/>
      <c r="D62" s="64"/>
    </row>
    <row r="63" spans="1:4" ht="12.75">
      <c r="A63" s="47"/>
      <c r="B63" s="47"/>
      <c r="C63" s="47"/>
      <c r="D63" s="37"/>
    </row>
    <row r="64" spans="1:4" ht="12.75">
      <c r="A64" s="47"/>
      <c r="B64" s="47"/>
      <c r="C64" s="47"/>
      <c r="D64" s="37"/>
    </row>
    <row r="65" spans="1:4" ht="12.75">
      <c r="A65" s="47"/>
      <c r="B65" s="47"/>
      <c r="C65" s="47"/>
      <c r="D65" s="37"/>
    </row>
    <row r="66" spans="1:3" ht="12.75">
      <c r="A66" s="47"/>
      <c r="B66" s="47"/>
      <c r="C66" s="47"/>
    </row>
  </sheetData>
  <mergeCells count="3">
    <mergeCell ref="A36:I36"/>
    <mergeCell ref="A38:I45"/>
    <mergeCell ref="C4:D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29"/>
  <sheetViews>
    <sheetView workbookViewId="0" topLeftCell="A1">
      <selection activeCell="A1" sqref="A1"/>
    </sheetView>
  </sheetViews>
  <sheetFormatPr defaultColWidth="9.140625" defaultRowHeight="12.75"/>
  <cols>
    <col min="1" max="1" width="17.28125" style="0" customWidth="1"/>
    <col min="2" max="2" width="27.421875" style="0" customWidth="1"/>
    <col min="3" max="3" width="13.140625" style="0" customWidth="1"/>
    <col min="4" max="4" width="8.140625" style="0" customWidth="1"/>
    <col min="5" max="5" width="11.140625" style="0" hidden="1" customWidth="1"/>
  </cols>
  <sheetData>
    <row r="1" spans="1:5" ht="12.75">
      <c r="A1" s="68" t="s">
        <v>167</v>
      </c>
      <c r="B1" s="69"/>
      <c r="C1" s="69"/>
      <c r="D1" s="6"/>
      <c r="E1" s="6"/>
    </row>
    <row r="2" spans="1:5" ht="12.75">
      <c r="A2" s="69"/>
      <c r="B2" s="69"/>
      <c r="C2" s="69"/>
      <c r="D2" s="6"/>
      <c r="E2" s="6"/>
    </row>
    <row r="3" spans="1:5" ht="25.5">
      <c r="A3" s="28" t="s">
        <v>129</v>
      </c>
      <c r="B3" s="89" t="s">
        <v>133</v>
      </c>
      <c r="C3" s="89" t="s">
        <v>146</v>
      </c>
      <c r="D3" s="6"/>
      <c r="E3" s="6"/>
    </row>
    <row r="4" spans="1:5" ht="12.75">
      <c r="A4" s="30"/>
      <c r="B4" s="70" t="s">
        <v>130</v>
      </c>
      <c r="C4" s="70" t="s">
        <v>130</v>
      </c>
      <c r="D4" s="6"/>
      <c r="E4" s="6"/>
    </row>
    <row r="5" spans="1:5" ht="12.75">
      <c r="A5" s="29"/>
      <c r="B5" s="70"/>
      <c r="C5" s="69"/>
      <c r="D5" s="6"/>
      <c r="E5" s="6"/>
    </row>
    <row r="6" spans="1:5" ht="12.75">
      <c r="A6" s="29" t="s">
        <v>131</v>
      </c>
      <c r="B6" s="95">
        <v>30.72417789716926</v>
      </c>
      <c r="C6" s="96">
        <v>45.295896328293736</v>
      </c>
      <c r="D6" s="6"/>
      <c r="E6" s="6"/>
    </row>
    <row r="7" spans="1:5" ht="12.75">
      <c r="A7" s="30" t="s">
        <v>132</v>
      </c>
      <c r="B7" s="95">
        <v>17.88339728717925</v>
      </c>
      <c r="C7" s="96">
        <v>20.685795132113903</v>
      </c>
      <c r="D7" s="6"/>
      <c r="E7" s="6"/>
    </row>
    <row r="8" spans="1:5" ht="12.75">
      <c r="A8" s="88" t="s">
        <v>0</v>
      </c>
      <c r="B8" s="79">
        <v>2.4374314133850383</v>
      </c>
      <c r="C8" s="96">
        <v>18.028169014084504</v>
      </c>
      <c r="D8" s="6"/>
      <c r="E8" s="6"/>
    </row>
    <row r="9" spans="1:5" ht="14.25">
      <c r="A9" s="33" t="s">
        <v>143</v>
      </c>
      <c r="B9" s="90" t="s">
        <v>144</v>
      </c>
      <c r="C9" s="97">
        <v>3.280165333050711</v>
      </c>
      <c r="D9" s="6"/>
      <c r="E9" s="6"/>
    </row>
    <row r="10" spans="1:5" ht="12.75">
      <c r="A10" s="72"/>
      <c r="B10" s="69"/>
      <c r="C10" s="71"/>
      <c r="D10" s="6"/>
      <c r="E10" s="6"/>
    </row>
    <row r="11" spans="1:5" ht="18" customHeight="1">
      <c r="A11" s="131" t="s">
        <v>163</v>
      </c>
      <c r="B11" s="131"/>
      <c r="C11" s="131"/>
      <c r="D11" s="131"/>
      <c r="E11" s="73"/>
    </row>
    <row r="12" spans="1:5" ht="18" customHeight="1">
      <c r="A12" s="131" t="s">
        <v>145</v>
      </c>
      <c r="B12" s="131"/>
      <c r="C12" s="131"/>
      <c r="D12" s="73"/>
      <c r="E12" s="73"/>
    </row>
    <row r="13" spans="1:5" ht="12.75">
      <c r="A13" s="91"/>
      <c r="B13" s="91"/>
      <c r="C13" s="91"/>
      <c r="D13" s="73"/>
      <c r="E13" s="73"/>
    </row>
    <row r="14" spans="1:6" ht="18.75" customHeight="1">
      <c r="A14" s="130" t="s">
        <v>168</v>
      </c>
      <c r="B14" s="130"/>
      <c r="C14" s="130"/>
      <c r="D14" s="130"/>
      <c r="E14" s="130"/>
      <c r="F14" s="130"/>
    </row>
    <row r="15" spans="1:6" ht="12.75" customHeight="1">
      <c r="A15" s="130"/>
      <c r="B15" s="130"/>
      <c r="C15" s="130"/>
      <c r="D15" s="130"/>
      <c r="E15" s="130"/>
      <c r="F15" s="130"/>
    </row>
    <row r="16" spans="1:6" ht="12.75">
      <c r="A16" s="130"/>
      <c r="B16" s="130"/>
      <c r="C16" s="130"/>
      <c r="D16" s="130"/>
      <c r="E16" s="130"/>
      <c r="F16" s="130"/>
    </row>
    <row r="17" spans="1:6" ht="12.75">
      <c r="A17" s="130"/>
      <c r="B17" s="130"/>
      <c r="C17" s="130"/>
      <c r="D17" s="130"/>
      <c r="E17" s="130"/>
      <c r="F17" s="130"/>
    </row>
    <row r="18" spans="1:6" ht="12.75">
      <c r="A18" s="130"/>
      <c r="B18" s="130"/>
      <c r="C18" s="130"/>
      <c r="D18" s="130"/>
      <c r="E18" s="130"/>
      <c r="F18" s="130"/>
    </row>
    <row r="19" spans="1:6" ht="12.75">
      <c r="A19" s="130"/>
      <c r="B19" s="130"/>
      <c r="C19" s="130"/>
      <c r="D19" s="130"/>
      <c r="E19" s="130"/>
      <c r="F19" s="130"/>
    </row>
    <row r="20" spans="1:6" ht="12.75">
      <c r="A20" s="130"/>
      <c r="B20" s="130"/>
      <c r="C20" s="130"/>
      <c r="D20" s="130"/>
      <c r="E20" s="130"/>
      <c r="F20" s="130"/>
    </row>
    <row r="21" spans="1:6" ht="12.75">
      <c r="A21" s="130"/>
      <c r="B21" s="130"/>
      <c r="C21" s="130"/>
      <c r="D21" s="130"/>
      <c r="E21" s="130"/>
      <c r="F21" s="130"/>
    </row>
    <row r="22" spans="1:6" ht="12.75">
      <c r="A22" s="130"/>
      <c r="B22" s="130"/>
      <c r="C22" s="130"/>
      <c r="D22" s="130"/>
      <c r="E22" s="130"/>
      <c r="F22" s="130"/>
    </row>
    <row r="23" spans="1:6" ht="12.75">
      <c r="A23" s="130"/>
      <c r="B23" s="130"/>
      <c r="C23" s="130"/>
      <c r="D23" s="130"/>
      <c r="E23" s="130"/>
      <c r="F23" s="130"/>
    </row>
    <row r="24" spans="1:6" ht="12.75">
      <c r="A24" s="130"/>
      <c r="B24" s="130"/>
      <c r="C24" s="130"/>
      <c r="D24" s="130"/>
      <c r="E24" s="130"/>
      <c r="F24" s="130"/>
    </row>
    <row r="25" spans="1:6" ht="21" customHeight="1">
      <c r="A25" s="130"/>
      <c r="B25" s="130"/>
      <c r="C25" s="130"/>
      <c r="D25" s="130"/>
      <c r="E25" s="130"/>
      <c r="F25" s="130"/>
    </row>
    <row r="26" spans="1:6" ht="12.75" hidden="1">
      <c r="A26" s="130"/>
      <c r="B26" s="130"/>
      <c r="C26" s="130"/>
      <c r="D26" s="130"/>
      <c r="E26" s="130"/>
      <c r="F26" s="130"/>
    </row>
    <row r="27" spans="1:6" ht="12.75" customHeight="1">
      <c r="A27" s="129" t="s">
        <v>151</v>
      </c>
      <c r="B27" s="119"/>
      <c r="C27" s="119"/>
      <c r="D27" s="119"/>
      <c r="E27" s="119"/>
      <c r="F27" s="119"/>
    </row>
    <row r="28" spans="1:6" ht="12.75">
      <c r="A28" s="119"/>
      <c r="B28" s="119"/>
      <c r="C28" s="119"/>
      <c r="D28" s="119"/>
      <c r="E28" s="119"/>
      <c r="F28" s="119"/>
    </row>
    <row r="29" spans="1:6" ht="12.75">
      <c r="A29" s="119"/>
      <c r="B29" s="119"/>
      <c r="C29" s="119"/>
      <c r="D29" s="119"/>
      <c r="E29" s="119"/>
      <c r="F29" s="119"/>
    </row>
  </sheetData>
  <mergeCells count="4">
    <mergeCell ref="A27:F29"/>
    <mergeCell ref="A14:F26"/>
    <mergeCell ref="A12:C12"/>
    <mergeCell ref="A11:D1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28"/>
  <sheetViews>
    <sheetView workbookViewId="0" topLeftCell="A1">
      <selection activeCell="A1" sqref="A1"/>
    </sheetView>
  </sheetViews>
  <sheetFormatPr defaultColWidth="9.140625" defaultRowHeight="12.75"/>
  <cols>
    <col min="1" max="1" width="11.140625" style="0" customWidth="1"/>
    <col min="2" max="2" width="28.8515625" style="0" customWidth="1"/>
    <col min="3" max="3" width="29.57421875" style="34" customWidth="1"/>
    <col min="4" max="4" width="11.421875" style="0" customWidth="1"/>
    <col min="5" max="5" width="12.00390625" style="0" customWidth="1"/>
  </cols>
  <sheetData>
    <row r="1" ht="14.25">
      <c r="A1" s="1" t="s">
        <v>147</v>
      </c>
    </row>
    <row r="3" spans="1:5" s="1" customFormat="1" ht="26.25" customHeight="1">
      <c r="A3" s="109" t="s">
        <v>58</v>
      </c>
      <c r="B3" s="110" t="s">
        <v>59</v>
      </c>
      <c r="C3" s="109" t="s">
        <v>60</v>
      </c>
      <c r="D3" s="87" t="s">
        <v>61</v>
      </c>
      <c r="E3" s="77" t="s">
        <v>62</v>
      </c>
    </row>
    <row r="4" spans="1:5" s="1" customFormat="1" ht="12.75">
      <c r="A4" s="111"/>
      <c r="B4" s="112"/>
      <c r="C4" s="111"/>
      <c r="D4" s="85" t="s">
        <v>63</v>
      </c>
      <c r="E4" s="74"/>
    </row>
    <row r="5" spans="1:5" s="1" customFormat="1" ht="12.75">
      <c r="A5" s="111"/>
      <c r="B5" s="112"/>
      <c r="C5" s="111"/>
      <c r="D5" s="84"/>
      <c r="E5" s="74"/>
    </row>
    <row r="6" spans="1:5" ht="12.75">
      <c r="A6" s="65" t="s">
        <v>152</v>
      </c>
      <c r="B6" s="113" t="s">
        <v>12</v>
      </c>
      <c r="C6" s="65" t="s">
        <v>23</v>
      </c>
      <c r="D6" s="34">
        <v>735.5</v>
      </c>
      <c r="E6" s="27" t="s">
        <v>38</v>
      </c>
    </row>
    <row r="7" spans="1:5" ht="12.75">
      <c r="A7" s="65" t="s">
        <v>152</v>
      </c>
      <c r="B7" s="113" t="s">
        <v>16</v>
      </c>
      <c r="C7" s="65" t="s">
        <v>15</v>
      </c>
      <c r="D7" s="34">
        <v>524</v>
      </c>
      <c r="E7" s="27" t="s">
        <v>39</v>
      </c>
    </row>
    <row r="8" spans="1:5" ht="12.75">
      <c r="A8" s="65" t="s">
        <v>152</v>
      </c>
      <c r="B8" s="113" t="s">
        <v>14</v>
      </c>
      <c r="C8" s="65" t="s">
        <v>13</v>
      </c>
      <c r="D8" s="34">
        <v>505</v>
      </c>
      <c r="E8" s="27" t="s">
        <v>40</v>
      </c>
    </row>
    <row r="9" spans="1:5" ht="12.75">
      <c r="A9" s="65" t="s">
        <v>153</v>
      </c>
      <c r="B9" s="113" t="s">
        <v>17</v>
      </c>
      <c r="C9" s="65" t="s">
        <v>36</v>
      </c>
      <c r="D9" s="34">
        <v>322</v>
      </c>
      <c r="E9" s="27" t="s">
        <v>38</v>
      </c>
    </row>
    <row r="10" spans="1:5" ht="25.5">
      <c r="A10" s="115" t="s">
        <v>156</v>
      </c>
      <c r="B10" s="113" t="s">
        <v>12</v>
      </c>
      <c r="C10" s="65" t="s">
        <v>37</v>
      </c>
      <c r="D10" s="34">
        <v>300</v>
      </c>
      <c r="E10" s="27" t="s">
        <v>41</v>
      </c>
    </row>
    <row r="11" spans="1:5" ht="12.75">
      <c r="A11" s="65" t="s">
        <v>152</v>
      </c>
      <c r="B11" s="113" t="s">
        <v>12</v>
      </c>
      <c r="C11" s="65" t="s">
        <v>22</v>
      </c>
      <c r="D11" s="34">
        <v>281.2</v>
      </c>
      <c r="E11" s="27" t="s">
        <v>42</v>
      </c>
    </row>
    <row r="12" spans="1:5" ht="12.75">
      <c r="A12" s="65" t="s">
        <v>118</v>
      </c>
      <c r="B12" s="113" t="s">
        <v>32</v>
      </c>
      <c r="C12" s="65" t="s">
        <v>31</v>
      </c>
      <c r="D12" s="34">
        <v>264</v>
      </c>
      <c r="E12" s="27">
        <v>2007</v>
      </c>
    </row>
    <row r="13" spans="1:5" ht="12.75">
      <c r="A13" s="65" t="s">
        <v>154</v>
      </c>
      <c r="B13" s="113" t="s">
        <v>18</v>
      </c>
      <c r="C13" s="65" t="s">
        <v>28</v>
      </c>
      <c r="D13" s="34">
        <v>229</v>
      </c>
      <c r="E13" s="27">
        <v>2006</v>
      </c>
    </row>
    <row r="14" spans="1:5" ht="12.75">
      <c r="A14" s="65" t="s">
        <v>118</v>
      </c>
      <c r="B14" s="113" t="s">
        <v>25</v>
      </c>
      <c r="C14" s="65" t="s">
        <v>24</v>
      </c>
      <c r="D14" s="34">
        <v>221</v>
      </c>
      <c r="E14" s="27">
        <v>2007</v>
      </c>
    </row>
    <row r="15" spans="1:5" ht="12.75">
      <c r="A15" s="65" t="s">
        <v>152</v>
      </c>
      <c r="B15" s="113" t="s">
        <v>12</v>
      </c>
      <c r="C15" s="65" t="s">
        <v>33</v>
      </c>
      <c r="D15" s="34">
        <v>214.5</v>
      </c>
      <c r="E15" s="27">
        <v>2007</v>
      </c>
    </row>
    <row r="16" spans="1:5" ht="12.75">
      <c r="A16" s="65" t="s">
        <v>152</v>
      </c>
      <c r="B16" s="113" t="s">
        <v>21</v>
      </c>
      <c r="C16" s="65" t="s">
        <v>20</v>
      </c>
      <c r="D16" s="34">
        <v>209</v>
      </c>
      <c r="E16" s="27">
        <v>2008</v>
      </c>
    </row>
    <row r="17" spans="1:5" ht="12.75">
      <c r="A17" s="65" t="s">
        <v>155</v>
      </c>
      <c r="B17" s="113" t="s">
        <v>27</v>
      </c>
      <c r="C17" s="65" t="s">
        <v>26</v>
      </c>
      <c r="D17" s="34">
        <v>205.5</v>
      </c>
      <c r="E17" s="27">
        <v>2007</v>
      </c>
    </row>
    <row r="18" spans="1:5" ht="12.75">
      <c r="A18" s="65" t="s">
        <v>154</v>
      </c>
      <c r="B18" s="113" t="s">
        <v>30</v>
      </c>
      <c r="C18" s="65" t="s">
        <v>29</v>
      </c>
      <c r="D18" s="34">
        <v>205</v>
      </c>
      <c r="E18" s="27">
        <v>2007</v>
      </c>
    </row>
    <row r="19" spans="1:5" ht="12.75">
      <c r="A19" s="65" t="s">
        <v>111</v>
      </c>
      <c r="B19" s="113" t="s">
        <v>12</v>
      </c>
      <c r="C19" s="65" t="s">
        <v>19</v>
      </c>
      <c r="D19" s="34">
        <v>204</v>
      </c>
      <c r="E19" s="27">
        <v>2003</v>
      </c>
    </row>
    <row r="20" spans="1:5" ht="12.75">
      <c r="A20" s="3" t="s">
        <v>154</v>
      </c>
      <c r="B20" s="114" t="s">
        <v>35</v>
      </c>
      <c r="C20" s="3" t="s">
        <v>34</v>
      </c>
      <c r="D20" s="86">
        <v>200</v>
      </c>
      <c r="E20" s="4">
        <v>2006</v>
      </c>
    </row>
    <row r="22" spans="1:5" ht="14.25" customHeight="1">
      <c r="A22" s="116" t="s">
        <v>148</v>
      </c>
      <c r="B22" s="116"/>
      <c r="C22" s="116"/>
      <c r="D22" s="116"/>
      <c r="E22" s="116"/>
    </row>
    <row r="23" spans="1:5" ht="12.75">
      <c r="A23" s="116"/>
      <c r="B23" s="116"/>
      <c r="C23" s="116"/>
      <c r="D23" s="116"/>
      <c r="E23" s="116"/>
    </row>
    <row r="25" spans="1:5" ht="12.75">
      <c r="A25" s="119" t="s">
        <v>159</v>
      </c>
      <c r="B25" s="119"/>
      <c r="C25" s="119"/>
      <c r="D25" s="119"/>
      <c r="E25" s="119"/>
    </row>
    <row r="26" spans="1:5" ht="12.75">
      <c r="A26" s="119"/>
      <c r="B26" s="119"/>
      <c r="C26" s="119"/>
      <c r="D26" s="119"/>
      <c r="E26" s="119"/>
    </row>
    <row r="27" spans="1:5" ht="12.75">
      <c r="A27" s="119"/>
      <c r="B27" s="119"/>
      <c r="C27" s="119"/>
      <c r="D27" s="119"/>
      <c r="E27" s="119"/>
    </row>
    <row r="28" spans="1:5" ht="12.75">
      <c r="A28" s="119"/>
      <c r="B28" s="119"/>
      <c r="C28" s="119"/>
      <c r="D28" s="119"/>
      <c r="E28" s="119"/>
    </row>
  </sheetData>
  <mergeCells count="2">
    <mergeCell ref="A22:E23"/>
    <mergeCell ref="A25:E28"/>
  </mergeCells>
  <printOptions/>
  <pageMargins left="0.4" right="0.4" top="0.4" bottom="0.4"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6"/>
  <sheetViews>
    <sheetView workbookViewId="0" topLeftCell="A1">
      <selection activeCell="A1" sqref="A1"/>
    </sheetView>
  </sheetViews>
  <sheetFormatPr defaultColWidth="9.140625" defaultRowHeight="12.75"/>
  <cols>
    <col min="1" max="1" width="13.140625" style="0" customWidth="1"/>
    <col min="2" max="2" width="15.57421875" style="0" customWidth="1"/>
  </cols>
  <sheetData>
    <row r="1" ht="12.75">
      <c r="A1" s="1" t="s">
        <v>169</v>
      </c>
    </row>
    <row r="3" spans="1:2" ht="38.25">
      <c r="A3" s="2" t="s">
        <v>103</v>
      </c>
      <c r="B3" s="5" t="s">
        <v>170</v>
      </c>
    </row>
    <row r="4" ht="12.75">
      <c r="B4" s="27" t="s">
        <v>63</v>
      </c>
    </row>
    <row r="6" spans="1:2" ht="12.75">
      <c r="A6" t="s">
        <v>152</v>
      </c>
      <c r="B6" s="50">
        <v>45000</v>
      </c>
    </row>
    <row r="7" spans="1:2" ht="12.75">
      <c r="A7" t="s">
        <v>155</v>
      </c>
      <c r="B7" s="50">
        <v>32000</v>
      </c>
    </row>
    <row r="8" spans="1:2" ht="12.75">
      <c r="A8" t="s">
        <v>172</v>
      </c>
      <c r="B8" s="50">
        <v>30000</v>
      </c>
    </row>
    <row r="9" spans="1:2" ht="12.75">
      <c r="A9" t="s">
        <v>171</v>
      </c>
      <c r="B9" s="50">
        <v>20000</v>
      </c>
    </row>
    <row r="10" spans="1:2" ht="12.75">
      <c r="A10" t="s">
        <v>99</v>
      </c>
      <c r="B10" s="50">
        <v>17000</v>
      </c>
    </row>
    <row r="11" spans="1:2" ht="12.75">
      <c r="A11" t="s">
        <v>173</v>
      </c>
      <c r="B11" s="50">
        <v>16000</v>
      </c>
    </row>
    <row r="12" spans="1:2" ht="12.75">
      <c r="A12" t="s">
        <v>174</v>
      </c>
      <c r="B12" s="50">
        <v>11000</v>
      </c>
    </row>
    <row r="13" spans="1:2" ht="12.75">
      <c r="A13" t="s">
        <v>175</v>
      </c>
      <c r="B13" s="50">
        <v>11000</v>
      </c>
    </row>
    <row r="14" spans="1:2" ht="12.75">
      <c r="A14" t="s">
        <v>179</v>
      </c>
      <c r="B14" s="50">
        <v>10000</v>
      </c>
    </row>
    <row r="15" spans="1:2" ht="12.75">
      <c r="A15" s="2" t="s">
        <v>178</v>
      </c>
      <c r="B15" s="92">
        <v>8000</v>
      </c>
    </row>
    <row r="17" spans="1:7" ht="12.75">
      <c r="A17" s="119" t="s">
        <v>177</v>
      </c>
      <c r="B17" s="119"/>
      <c r="C17" s="119"/>
      <c r="D17" s="119"/>
      <c r="E17" s="119"/>
      <c r="F17" s="119"/>
      <c r="G17" s="119"/>
    </row>
    <row r="18" spans="1:7" ht="12.75">
      <c r="A18" s="119"/>
      <c r="B18" s="119"/>
      <c r="C18" s="119"/>
      <c r="D18" s="119"/>
      <c r="E18" s="119"/>
      <c r="F18" s="119"/>
      <c r="G18" s="119"/>
    </row>
    <row r="19" spans="1:7" ht="12.75">
      <c r="A19" s="119"/>
      <c r="B19" s="119"/>
      <c r="C19" s="119"/>
      <c r="D19" s="119"/>
      <c r="E19" s="119"/>
      <c r="F19" s="119"/>
      <c r="G19" s="119"/>
    </row>
    <row r="21" spans="1:7" ht="12.75">
      <c r="A21" s="119" t="s">
        <v>176</v>
      </c>
      <c r="B21" s="119"/>
      <c r="C21" s="119"/>
      <c r="D21" s="119"/>
      <c r="E21" s="119"/>
      <c r="F21" s="119"/>
      <c r="G21" s="119"/>
    </row>
    <row r="22" spans="1:7" ht="12.75">
      <c r="A22" s="119"/>
      <c r="B22" s="119"/>
      <c r="C22" s="119"/>
      <c r="D22" s="119"/>
      <c r="E22" s="119"/>
      <c r="F22" s="119"/>
      <c r="G22" s="119"/>
    </row>
    <row r="23" spans="1:7" ht="12.75">
      <c r="A23" s="119"/>
      <c r="B23" s="119"/>
      <c r="C23" s="119"/>
      <c r="D23" s="119"/>
      <c r="E23" s="119"/>
      <c r="F23" s="119"/>
      <c r="G23" s="119"/>
    </row>
    <row r="24" spans="1:7" ht="12.75">
      <c r="A24" s="119"/>
      <c r="B24" s="119"/>
      <c r="C24" s="119"/>
      <c r="D24" s="119"/>
      <c r="E24" s="119"/>
      <c r="F24" s="119"/>
      <c r="G24" s="119"/>
    </row>
    <row r="25" spans="1:7" ht="12.75">
      <c r="A25" s="119"/>
      <c r="B25" s="119"/>
      <c r="C25" s="119"/>
      <c r="D25" s="119"/>
      <c r="E25" s="119"/>
      <c r="F25" s="119"/>
      <c r="G25" s="119"/>
    </row>
    <row r="26" spans="1:7" ht="12.75">
      <c r="A26" s="119"/>
      <c r="B26" s="119"/>
      <c r="C26" s="119"/>
      <c r="D26" s="119"/>
      <c r="E26" s="119"/>
      <c r="F26" s="119"/>
      <c r="G26" s="119"/>
    </row>
  </sheetData>
  <mergeCells count="2">
    <mergeCell ref="A17:G19"/>
    <mergeCell ref="A21:G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45"/>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150</v>
      </c>
    </row>
    <row r="3" spans="1:3" ht="12.75">
      <c r="A3" s="3" t="s">
        <v>126</v>
      </c>
      <c r="B3" s="4" t="s">
        <v>127</v>
      </c>
      <c r="C3" s="4" t="s">
        <v>128</v>
      </c>
    </row>
    <row r="4" spans="1:3" ht="12.75">
      <c r="A4" s="65"/>
      <c r="B4" s="120" t="s">
        <v>63</v>
      </c>
      <c r="C4" s="120"/>
    </row>
    <row r="5" ht="12.75">
      <c r="A5" s="65"/>
    </row>
    <row r="6" spans="1:3" ht="12.75">
      <c r="A6" s="65">
        <v>1976</v>
      </c>
      <c r="B6" s="32">
        <v>0.32</v>
      </c>
      <c r="C6" s="25">
        <f>B6</f>
        <v>0.32</v>
      </c>
    </row>
    <row r="7" spans="1:3" ht="12.75">
      <c r="A7" s="65">
        <v>1977</v>
      </c>
      <c r="B7" s="32">
        <v>0.42</v>
      </c>
      <c r="C7" s="25">
        <f>B7+C6</f>
        <v>0.74</v>
      </c>
    </row>
    <row r="8" spans="1:3" ht="12.75">
      <c r="A8" s="65">
        <v>1978</v>
      </c>
      <c r="B8" s="32">
        <v>0.84</v>
      </c>
      <c r="C8" s="25">
        <f aca="true" t="shared" si="0" ref="C8:C37">B8+C7</f>
        <v>1.58</v>
      </c>
    </row>
    <row r="9" spans="1:3" ht="12.75">
      <c r="A9" s="65">
        <v>1979</v>
      </c>
      <c r="B9" s="32">
        <v>1.24</v>
      </c>
      <c r="C9" s="25">
        <f t="shared" si="0"/>
        <v>2.8200000000000003</v>
      </c>
    </row>
    <row r="10" spans="1:3" ht="12.75">
      <c r="A10" s="65">
        <v>1980</v>
      </c>
      <c r="B10" s="32">
        <v>2.5</v>
      </c>
      <c r="C10" s="25">
        <f t="shared" si="0"/>
        <v>5.32</v>
      </c>
    </row>
    <row r="11" spans="1:3" ht="12.75">
      <c r="A11" s="65">
        <v>1981</v>
      </c>
      <c r="B11" s="32">
        <v>3.5</v>
      </c>
      <c r="C11" s="25">
        <f t="shared" si="0"/>
        <v>8.82</v>
      </c>
    </row>
    <row r="12" spans="1:3" ht="12.75">
      <c r="A12" s="65">
        <v>1982</v>
      </c>
      <c r="B12" s="32">
        <v>5.2</v>
      </c>
      <c r="C12" s="25">
        <f t="shared" si="0"/>
        <v>14.02</v>
      </c>
    </row>
    <row r="13" spans="1:3" ht="12.75">
      <c r="A13" s="65">
        <v>1983</v>
      </c>
      <c r="B13" s="32">
        <v>8.2</v>
      </c>
      <c r="C13" s="25">
        <f t="shared" si="0"/>
        <v>22.22</v>
      </c>
    </row>
    <row r="14" spans="1:3" ht="12.75">
      <c r="A14" s="65">
        <v>1984</v>
      </c>
      <c r="B14" s="32">
        <v>8</v>
      </c>
      <c r="C14" s="25">
        <f t="shared" si="0"/>
        <v>30.22</v>
      </c>
    </row>
    <row r="15" spans="1:3" ht="12.75">
      <c r="A15" s="65">
        <v>1985</v>
      </c>
      <c r="B15" s="32">
        <v>7.7</v>
      </c>
      <c r="C15" s="25">
        <f t="shared" si="0"/>
        <v>37.92</v>
      </c>
    </row>
    <row r="16" spans="1:3" ht="12.75">
      <c r="A16" s="65">
        <v>1986</v>
      </c>
      <c r="B16" s="32">
        <v>7.1</v>
      </c>
      <c r="C16" s="25">
        <f t="shared" si="0"/>
        <v>45.02</v>
      </c>
    </row>
    <row r="17" spans="1:3" ht="12.75">
      <c r="A17" s="65">
        <v>1987</v>
      </c>
      <c r="B17" s="32">
        <v>8.7</v>
      </c>
      <c r="C17" s="25">
        <f t="shared" si="0"/>
        <v>53.72</v>
      </c>
    </row>
    <row r="18" spans="1:3" ht="12.75">
      <c r="A18" s="65">
        <v>1988</v>
      </c>
      <c r="B18" s="32">
        <v>11.1</v>
      </c>
      <c r="C18" s="25">
        <f t="shared" si="0"/>
        <v>64.82</v>
      </c>
    </row>
    <row r="19" spans="1:3" ht="12.75">
      <c r="A19" s="65">
        <v>1989</v>
      </c>
      <c r="B19" s="32">
        <v>14.1</v>
      </c>
      <c r="C19" s="25">
        <f t="shared" si="0"/>
        <v>78.91999999999999</v>
      </c>
    </row>
    <row r="20" spans="1:3" ht="12.75">
      <c r="A20" s="65">
        <v>1990</v>
      </c>
      <c r="B20" s="32">
        <v>14.8</v>
      </c>
      <c r="C20" s="25">
        <f t="shared" si="0"/>
        <v>93.71999999999998</v>
      </c>
    </row>
    <row r="21" spans="1:3" ht="12.75">
      <c r="A21" s="65">
        <v>1991</v>
      </c>
      <c r="B21" s="32">
        <v>17.1</v>
      </c>
      <c r="C21" s="25">
        <f t="shared" si="0"/>
        <v>110.82</v>
      </c>
    </row>
    <row r="22" spans="1:3" ht="12.75">
      <c r="A22" s="65">
        <v>1992</v>
      </c>
      <c r="B22" s="32">
        <v>18.1</v>
      </c>
      <c r="C22" s="25">
        <f t="shared" si="0"/>
        <v>128.92</v>
      </c>
    </row>
    <row r="23" spans="1:3" ht="12.75">
      <c r="A23" s="65">
        <v>1993</v>
      </c>
      <c r="B23" s="32">
        <v>22.44</v>
      </c>
      <c r="C23" s="25">
        <f t="shared" si="0"/>
        <v>151.35999999999999</v>
      </c>
    </row>
    <row r="24" spans="1:3" ht="12.75">
      <c r="A24" s="65">
        <v>1994</v>
      </c>
      <c r="B24" s="32">
        <v>25.64</v>
      </c>
      <c r="C24" s="25">
        <f t="shared" si="0"/>
        <v>177</v>
      </c>
    </row>
    <row r="25" spans="1:6" ht="12.75">
      <c r="A25" s="65">
        <v>1995</v>
      </c>
      <c r="B25" s="32">
        <v>34.75</v>
      </c>
      <c r="C25" s="25">
        <f t="shared" si="0"/>
        <v>211.75</v>
      </c>
      <c r="E25" s="30"/>
      <c r="F25" s="31"/>
    </row>
    <row r="26" spans="1:6" ht="12.75">
      <c r="A26" s="65">
        <v>1996</v>
      </c>
      <c r="B26" s="32">
        <v>38.85</v>
      </c>
      <c r="C26" s="25">
        <f t="shared" si="0"/>
        <v>250.6</v>
      </c>
      <c r="E26" s="30"/>
      <c r="F26" s="31"/>
    </row>
    <row r="27" spans="1:6" ht="12.75">
      <c r="A27" s="65">
        <v>1997</v>
      </c>
      <c r="B27" s="32">
        <v>51</v>
      </c>
      <c r="C27" s="25">
        <f t="shared" si="0"/>
        <v>301.6</v>
      </c>
      <c r="E27" s="30"/>
      <c r="F27" s="31"/>
    </row>
    <row r="28" spans="1:6" ht="12.75">
      <c r="A28" s="65">
        <v>1998</v>
      </c>
      <c r="B28" s="32">
        <v>53.7</v>
      </c>
      <c r="C28" s="25">
        <f t="shared" si="0"/>
        <v>355.3</v>
      </c>
      <c r="E28" s="30"/>
      <c r="F28" s="31"/>
    </row>
    <row r="29" spans="1:6" ht="12.75">
      <c r="A29" s="65">
        <v>1999</v>
      </c>
      <c r="B29" s="32">
        <v>60.8</v>
      </c>
      <c r="C29" s="25">
        <f t="shared" si="0"/>
        <v>416.1</v>
      </c>
      <c r="E29" s="30"/>
      <c r="F29" s="31"/>
    </row>
    <row r="30" spans="1:6" ht="12.75">
      <c r="A30" s="65">
        <v>2000</v>
      </c>
      <c r="B30" s="32">
        <v>74.97</v>
      </c>
      <c r="C30" s="25">
        <f t="shared" si="0"/>
        <v>491.07000000000005</v>
      </c>
      <c r="E30" s="30"/>
      <c r="F30" s="31"/>
    </row>
    <row r="31" spans="1:6" ht="12.75">
      <c r="A31" s="65">
        <v>2001</v>
      </c>
      <c r="B31" s="32">
        <v>100.32</v>
      </c>
      <c r="C31" s="25">
        <f t="shared" si="0"/>
        <v>591.3900000000001</v>
      </c>
      <c r="E31" s="30"/>
      <c r="F31" s="31"/>
    </row>
    <row r="32" spans="1:6" ht="12.75">
      <c r="A32" s="65">
        <v>2002</v>
      </c>
      <c r="B32" s="32">
        <v>120.6</v>
      </c>
      <c r="C32" s="25">
        <f t="shared" si="0"/>
        <v>711.9900000000001</v>
      </c>
      <c r="E32" s="30"/>
      <c r="F32" s="31"/>
    </row>
    <row r="33" spans="1:6" ht="12.75">
      <c r="A33" s="65">
        <v>2003</v>
      </c>
      <c r="B33" s="32">
        <v>103.02</v>
      </c>
      <c r="C33" s="25">
        <f t="shared" si="0"/>
        <v>815.0100000000001</v>
      </c>
      <c r="E33" s="30"/>
      <c r="F33" s="31"/>
    </row>
    <row r="34" spans="1:6" ht="12.75">
      <c r="A34" s="65">
        <v>2004</v>
      </c>
      <c r="B34" s="32">
        <v>139</v>
      </c>
      <c r="C34" s="25">
        <f t="shared" si="0"/>
        <v>954.0100000000001</v>
      </c>
      <c r="E34" s="30"/>
      <c r="F34" s="31"/>
    </row>
    <row r="35" spans="1:6" ht="12.75">
      <c r="A35" s="65">
        <v>2005</v>
      </c>
      <c r="B35" s="32">
        <v>153.1</v>
      </c>
      <c r="C35" s="25">
        <f t="shared" si="0"/>
        <v>1107.1100000000001</v>
      </c>
      <c r="E35" s="30"/>
      <c r="F35" s="31"/>
    </row>
    <row r="36" spans="1:3" ht="12.75">
      <c r="A36" s="30">
        <v>2006</v>
      </c>
      <c r="B36" s="81">
        <v>179.6</v>
      </c>
      <c r="C36" s="82">
        <f t="shared" si="0"/>
        <v>1286.71</v>
      </c>
    </row>
    <row r="37" spans="1:3" ht="12.75">
      <c r="A37" s="33">
        <v>2007</v>
      </c>
      <c r="B37" s="66">
        <v>266.1</v>
      </c>
      <c r="C37" s="26">
        <f t="shared" si="0"/>
        <v>1552.81</v>
      </c>
    </row>
    <row r="39" spans="1:9" ht="12.75" customHeight="1">
      <c r="A39" s="121" t="s">
        <v>149</v>
      </c>
      <c r="B39" s="121"/>
      <c r="C39" s="121"/>
      <c r="D39" s="121"/>
      <c r="E39" s="121"/>
      <c r="F39" s="67"/>
      <c r="G39" s="67"/>
      <c r="H39" s="67"/>
      <c r="I39" s="67"/>
    </row>
    <row r="40" spans="1:9" ht="12.75">
      <c r="A40" s="121"/>
      <c r="B40" s="121"/>
      <c r="C40" s="121"/>
      <c r="D40" s="121"/>
      <c r="E40" s="121"/>
      <c r="F40" s="67"/>
      <c r="G40" s="67"/>
      <c r="H40" s="67"/>
      <c r="I40" s="67"/>
    </row>
    <row r="41" spans="1:9" ht="12.75">
      <c r="A41" s="121"/>
      <c r="B41" s="121"/>
      <c r="C41" s="121"/>
      <c r="D41" s="121"/>
      <c r="E41" s="121"/>
      <c r="F41" s="67"/>
      <c r="G41" s="67"/>
      <c r="H41" s="67"/>
      <c r="I41" s="67"/>
    </row>
    <row r="42" spans="1:9" ht="12.75">
      <c r="A42" s="121"/>
      <c r="B42" s="121"/>
      <c r="C42" s="121"/>
      <c r="D42" s="121"/>
      <c r="E42" s="121"/>
      <c r="F42" s="67"/>
      <c r="G42" s="67"/>
      <c r="H42" s="67"/>
      <c r="I42" s="67"/>
    </row>
    <row r="43" spans="1:8" ht="12.75">
      <c r="A43" s="121"/>
      <c r="B43" s="121"/>
      <c r="C43" s="121"/>
      <c r="D43" s="121"/>
      <c r="E43" s="121"/>
      <c r="F43" s="67"/>
      <c r="G43" s="67"/>
      <c r="H43" s="67"/>
    </row>
    <row r="44" spans="1:5" ht="12.75">
      <c r="A44" s="121"/>
      <c r="B44" s="121"/>
      <c r="C44" s="121"/>
      <c r="D44" s="121"/>
      <c r="E44" s="121"/>
    </row>
    <row r="45" spans="1:5" ht="12.75">
      <c r="A45" s="121"/>
      <c r="B45" s="121"/>
      <c r="C45" s="121"/>
      <c r="D45" s="121"/>
      <c r="E45" s="121"/>
    </row>
  </sheetData>
  <mergeCells count="2">
    <mergeCell ref="B4:C4"/>
    <mergeCell ref="A39:E4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28"/>
  <sheetViews>
    <sheetView workbookViewId="0" topLeftCell="A1">
      <selection activeCell="A1" sqref="A1"/>
    </sheetView>
  </sheetViews>
  <sheetFormatPr defaultColWidth="9.140625" defaultRowHeight="12.75"/>
  <cols>
    <col min="1" max="1" width="9.57421875" style="0" customWidth="1"/>
    <col min="2" max="2" width="24.28125" style="0" customWidth="1"/>
    <col min="3" max="3" width="40.8515625" style="0" customWidth="1"/>
    <col min="4" max="4" width="10.8515625" style="0" customWidth="1"/>
    <col min="5" max="5" width="12.7109375" style="0" customWidth="1"/>
  </cols>
  <sheetData>
    <row r="1" ht="12.75">
      <c r="A1" s="1" t="s">
        <v>164</v>
      </c>
    </row>
    <row r="3" spans="1:5" ht="27.75" customHeight="1">
      <c r="A3" s="3" t="s">
        <v>58</v>
      </c>
      <c r="B3" s="3" t="s">
        <v>59</v>
      </c>
      <c r="C3" s="2" t="s">
        <v>54</v>
      </c>
      <c r="D3" s="5" t="s">
        <v>61</v>
      </c>
      <c r="E3" s="98" t="s">
        <v>62</v>
      </c>
    </row>
    <row r="4" spans="1:5" ht="12.75">
      <c r="A4" s="65"/>
      <c r="B4" s="65"/>
      <c r="D4" s="27" t="s">
        <v>63</v>
      </c>
      <c r="E4" s="27"/>
    </row>
    <row r="5" spans="1:5" ht="12.75">
      <c r="A5" s="65"/>
      <c r="B5" s="65"/>
      <c r="D5" s="27"/>
      <c r="E5" s="27"/>
    </row>
    <row r="6" spans="1:5" ht="12.75">
      <c r="A6" s="99" t="s">
        <v>106</v>
      </c>
      <c r="B6" s="76" t="s">
        <v>140</v>
      </c>
      <c r="C6" s="100" t="s">
        <v>43</v>
      </c>
      <c r="D6" s="93">
        <v>14.2</v>
      </c>
      <c r="E6" s="101">
        <v>2007</v>
      </c>
    </row>
    <row r="7" spans="1:5" ht="12.75">
      <c r="A7" s="99" t="s">
        <v>118</v>
      </c>
      <c r="B7" s="76" t="s">
        <v>45</v>
      </c>
      <c r="C7" s="100" t="s">
        <v>44</v>
      </c>
      <c r="D7" s="93">
        <v>8.22</v>
      </c>
      <c r="E7" s="101">
        <v>2007</v>
      </c>
    </row>
    <row r="8" spans="1:5" ht="12.75">
      <c r="A8" s="99" t="s">
        <v>100</v>
      </c>
      <c r="B8" s="76" t="s">
        <v>46</v>
      </c>
      <c r="C8" s="100" t="s">
        <v>137</v>
      </c>
      <c r="D8" s="93">
        <v>4.6</v>
      </c>
      <c r="E8" s="102" t="s">
        <v>136</v>
      </c>
    </row>
    <row r="9" spans="1:5" ht="12.75">
      <c r="A9" s="99" t="s">
        <v>100</v>
      </c>
      <c r="B9" s="76" t="s">
        <v>49</v>
      </c>
      <c r="C9" s="100" t="s">
        <v>48</v>
      </c>
      <c r="D9" s="93">
        <v>3.5</v>
      </c>
      <c r="E9" s="102" t="s">
        <v>138</v>
      </c>
    </row>
    <row r="10" spans="1:5" ht="30.75" customHeight="1">
      <c r="A10" s="99" t="s">
        <v>99</v>
      </c>
      <c r="B10" s="76" t="s">
        <v>139</v>
      </c>
      <c r="C10" s="100" t="s">
        <v>47</v>
      </c>
      <c r="D10" s="93">
        <v>3.2</v>
      </c>
      <c r="E10" s="102" t="s">
        <v>57</v>
      </c>
    </row>
    <row r="11" spans="1:5" ht="12.75">
      <c r="A11" s="99" t="s">
        <v>99</v>
      </c>
      <c r="B11" s="76" t="s">
        <v>140</v>
      </c>
      <c r="C11" s="100" t="s">
        <v>50</v>
      </c>
      <c r="D11" s="93">
        <v>2.3</v>
      </c>
      <c r="E11" s="103">
        <v>2008</v>
      </c>
    </row>
    <row r="12" spans="1:5" ht="25.5">
      <c r="A12" s="99" t="s">
        <v>99</v>
      </c>
      <c r="B12" s="76" t="s">
        <v>141</v>
      </c>
      <c r="C12" s="100" t="s">
        <v>51</v>
      </c>
      <c r="D12" s="93">
        <v>2.1</v>
      </c>
      <c r="E12" s="102">
        <v>2008</v>
      </c>
    </row>
    <row r="13" spans="1:5" ht="28.5" customHeight="1">
      <c r="A13" s="99" t="s">
        <v>118</v>
      </c>
      <c r="B13" s="76" t="s">
        <v>135</v>
      </c>
      <c r="C13" s="100" t="s">
        <v>52</v>
      </c>
      <c r="D13" s="93">
        <v>2</v>
      </c>
      <c r="E13" s="102">
        <v>2008</v>
      </c>
    </row>
    <row r="14" spans="1:5" ht="29.25" customHeight="1">
      <c r="A14" s="99" t="s">
        <v>99</v>
      </c>
      <c r="B14" s="76" t="s">
        <v>135</v>
      </c>
      <c r="C14" s="100" t="s">
        <v>53</v>
      </c>
      <c r="D14" s="93">
        <v>2</v>
      </c>
      <c r="E14" s="102">
        <v>2008</v>
      </c>
    </row>
    <row r="15" spans="1:5" ht="25.5">
      <c r="A15" s="104" t="s">
        <v>99</v>
      </c>
      <c r="B15" s="105" t="s">
        <v>55</v>
      </c>
      <c r="C15" s="106" t="s">
        <v>56</v>
      </c>
      <c r="D15" s="107">
        <v>2</v>
      </c>
      <c r="E15" s="108">
        <v>2008</v>
      </c>
    </row>
    <row r="17" spans="1:5" ht="12.75" customHeight="1">
      <c r="A17" s="119" t="s">
        <v>160</v>
      </c>
      <c r="B17" s="119"/>
      <c r="C17" s="119"/>
      <c r="D17" s="119"/>
      <c r="E17" s="119"/>
    </row>
    <row r="18" spans="1:5" ht="12.75">
      <c r="A18" s="119"/>
      <c r="B18" s="119"/>
      <c r="C18" s="119"/>
      <c r="D18" s="119"/>
      <c r="E18" s="119"/>
    </row>
    <row r="19" spans="1:5" ht="12.75">
      <c r="A19" s="119"/>
      <c r="B19" s="119"/>
      <c r="C19" s="119"/>
      <c r="D19" s="119"/>
      <c r="E19" s="119"/>
    </row>
    <row r="20" spans="1:5" ht="12.75">
      <c r="A20" s="119"/>
      <c r="B20" s="119"/>
      <c r="C20" s="119"/>
      <c r="D20" s="119"/>
      <c r="E20" s="119"/>
    </row>
    <row r="21" spans="1:5" ht="12.75">
      <c r="A21" s="119"/>
      <c r="B21" s="119"/>
      <c r="C21" s="119"/>
      <c r="D21" s="119"/>
      <c r="E21" s="119"/>
    </row>
    <row r="22" spans="1:5" ht="12.75">
      <c r="A22" s="119"/>
      <c r="B22" s="119"/>
      <c r="C22" s="119"/>
      <c r="D22" s="119"/>
      <c r="E22" s="119"/>
    </row>
    <row r="23" spans="1:5" ht="12.75">
      <c r="A23" s="119"/>
      <c r="B23" s="119"/>
      <c r="C23" s="119"/>
      <c r="D23" s="119"/>
      <c r="E23" s="119"/>
    </row>
    <row r="24" spans="1:5" ht="12.75">
      <c r="A24" s="119"/>
      <c r="B24" s="119"/>
      <c r="C24" s="119"/>
      <c r="D24" s="119"/>
      <c r="E24" s="119"/>
    </row>
    <row r="25" spans="1:5" ht="12.75">
      <c r="A25" s="119"/>
      <c r="B25" s="119"/>
      <c r="C25" s="119"/>
      <c r="D25" s="119"/>
      <c r="E25" s="119"/>
    </row>
    <row r="26" spans="1:5" ht="12.75">
      <c r="A26" s="119"/>
      <c r="B26" s="119"/>
      <c r="C26" s="119"/>
      <c r="D26" s="119"/>
      <c r="E26" s="119"/>
    </row>
    <row r="27" spans="1:5" ht="12.75">
      <c r="A27" s="119"/>
      <c r="B27" s="119"/>
      <c r="C27" s="119"/>
      <c r="D27" s="119"/>
      <c r="E27" s="119"/>
    </row>
    <row r="28" spans="1:5" ht="43.5" customHeight="1">
      <c r="A28" s="122" t="s">
        <v>161</v>
      </c>
      <c r="B28" s="122"/>
      <c r="C28" s="122"/>
      <c r="D28" s="122"/>
      <c r="E28" s="122"/>
    </row>
  </sheetData>
  <mergeCells count="2">
    <mergeCell ref="A17:E27"/>
    <mergeCell ref="A28:E28"/>
  </mergeCells>
  <printOptions/>
  <pageMargins left="0.4" right="0.4" top="0.4" bottom="0.4"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8.00390625" style="0" customWidth="1"/>
    <col min="2" max="2" width="23.00390625" style="0" customWidth="1"/>
    <col min="3" max="3" width="21.00390625" style="0" customWidth="1"/>
    <col min="4" max="4" width="14.00390625" style="0" customWidth="1"/>
    <col min="5" max="5" width="13.140625" style="0" customWidth="1"/>
  </cols>
  <sheetData>
    <row r="1" ht="12.75">
      <c r="A1" s="1" t="s">
        <v>1</v>
      </c>
    </row>
    <row r="3" spans="1:5" ht="25.5">
      <c r="A3" s="2" t="s">
        <v>58</v>
      </c>
      <c r="B3" s="3" t="s">
        <v>59</v>
      </c>
      <c r="C3" s="3" t="s">
        <v>60</v>
      </c>
      <c r="D3" s="4" t="s">
        <v>61</v>
      </c>
      <c r="E3" s="5" t="s">
        <v>62</v>
      </c>
    </row>
    <row r="4" spans="1:5" ht="12.75">
      <c r="A4" s="6"/>
      <c r="B4" s="7"/>
      <c r="C4" s="7"/>
      <c r="D4" s="7" t="s">
        <v>63</v>
      </c>
      <c r="E4" s="8"/>
    </row>
    <row r="5" spans="1:5" ht="12.75">
      <c r="A5" s="6"/>
      <c r="B5" s="6"/>
      <c r="C5" s="6"/>
      <c r="D5" s="6"/>
      <c r="E5" s="8"/>
    </row>
    <row r="6" spans="1:5" ht="18" customHeight="1">
      <c r="A6" s="9" t="s">
        <v>99</v>
      </c>
      <c r="B6" s="9" t="s">
        <v>64</v>
      </c>
      <c r="C6" s="10" t="s">
        <v>65</v>
      </c>
      <c r="D6" s="11">
        <v>13.8</v>
      </c>
      <c r="E6" s="9">
        <v>1985</v>
      </c>
    </row>
    <row r="7" spans="1:5" ht="18" customHeight="1">
      <c r="A7" s="9" t="s">
        <v>99</v>
      </c>
      <c r="B7" s="9" t="s">
        <v>64</v>
      </c>
      <c r="C7" s="10" t="s">
        <v>66</v>
      </c>
      <c r="D7" s="12">
        <v>30</v>
      </c>
      <c r="E7" s="9">
        <v>1986</v>
      </c>
    </row>
    <row r="8" spans="1:6" ht="18" customHeight="1">
      <c r="A8" s="13" t="s">
        <v>99</v>
      </c>
      <c r="B8" s="9" t="s">
        <v>64</v>
      </c>
      <c r="C8" s="10" t="s">
        <v>67</v>
      </c>
      <c r="D8" s="12">
        <v>30</v>
      </c>
      <c r="E8" s="9">
        <v>1987</v>
      </c>
      <c r="F8" s="14"/>
    </row>
    <row r="9" spans="1:5" ht="18" customHeight="1">
      <c r="A9" s="9" t="s">
        <v>99</v>
      </c>
      <c r="B9" s="9" t="s">
        <v>64</v>
      </c>
      <c r="C9" s="10" t="s">
        <v>68</v>
      </c>
      <c r="D9" s="12">
        <v>30</v>
      </c>
      <c r="E9" s="12">
        <v>1987</v>
      </c>
    </row>
    <row r="10" spans="1:5" ht="18" customHeight="1">
      <c r="A10" s="9" t="s">
        <v>99</v>
      </c>
      <c r="B10" s="9" t="s">
        <v>64</v>
      </c>
      <c r="C10" s="10" t="s">
        <v>69</v>
      </c>
      <c r="D10" s="12">
        <v>30</v>
      </c>
      <c r="E10" s="15">
        <v>1988</v>
      </c>
    </row>
    <row r="11" spans="1:5" ht="18" customHeight="1">
      <c r="A11" s="9" t="s">
        <v>99</v>
      </c>
      <c r="B11" s="9" t="s">
        <v>64</v>
      </c>
      <c r="C11" s="10" t="s">
        <v>70</v>
      </c>
      <c r="D11" s="12">
        <v>30</v>
      </c>
      <c r="E11" s="9">
        <v>1989</v>
      </c>
    </row>
    <row r="12" spans="1:5" ht="18" customHeight="1">
      <c r="A12" s="9" t="s">
        <v>99</v>
      </c>
      <c r="B12" s="9" t="s">
        <v>64</v>
      </c>
      <c r="C12" s="10" t="s">
        <v>71</v>
      </c>
      <c r="D12" s="12">
        <v>30</v>
      </c>
      <c r="E12" s="9">
        <v>1989</v>
      </c>
    </row>
    <row r="13" spans="1:5" ht="18" customHeight="1">
      <c r="A13" s="9" t="s">
        <v>99</v>
      </c>
      <c r="B13" s="9" t="s">
        <v>64</v>
      </c>
      <c r="C13" s="10" t="s">
        <v>72</v>
      </c>
      <c r="D13" s="12">
        <v>80</v>
      </c>
      <c r="E13" s="9">
        <v>1990</v>
      </c>
    </row>
    <row r="14" spans="1:5" ht="18" customHeight="1">
      <c r="A14" s="9" t="s">
        <v>99</v>
      </c>
      <c r="B14" s="9" t="s">
        <v>64</v>
      </c>
      <c r="C14" s="10" t="s">
        <v>73</v>
      </c>
      <c r="D14" s="12">
        <v>80</v>
      </c>
      <c r="E14" s="9">
        <v>1991</v>
      </c>
    </row>
    <row r="15" spans="1:5" ht="18" customHeight="1">
      <c r="A15" s="9" t="s">
        <v>100</v>
      </c>
      <c r="B15" s="9" t="s">
        <v>102</v>
      </c>
      <c r="C15" s="10" t="s">
        <v>101</v>
      </c>
      <c r="D15" s="12">
        <v>1</v>
      </c>
      <c r="E15" s="9">
        <v>2006</v>
      </c>
    </row>
    <row r="16" spans="1:5" ht="18" customHeight="1">
      <c r="A16" s="75" t="s">
        <v>106</v>
      </c>
      <c r="B16" s="6" t="s">
        <v>75</v>
      </c>
      <c r="C16" s="6" t="s">
        <v>76</v>
      </c>
      <c r="D16" s="2">
        <v>64</v>
      </c>
      <c r="E16" s="6">
        <v>2007</v>
      </c>
    </row>
    <row r="17" spans="1:5" ht="18" customHeight="1">
      <c r="A17" s="75"/>
      <c r="B17" s="6"/>
      <c r="C17" s="6"/>
      <c r="D17" s="6"/>
      <c r="E17" s="6"/>
    </row>
    <row r="18" spans="1:6" ht="18" customHeight="1">
      <c r="A18" s="16" t="s">
        <v>123</v>
      </c>
      <c r="B18" s="2"/>
      <c r="C18" s="2"/>
      <c r="D18" s="80">
        <f>SUM(D6:D16)</f>
        <v>418.8</v>
      </c>
      <c r="E18" s="2"/>
      <c r="F18" s="79"/>
    </row>
    <row r="19" ht="12.75">
      <c r="H19" s="79"/>
    </row>
    <row r="20" spans="1:5" ht="12.75" customHeight="1">
      <c r="A20" s="123" t="s">
        <v>157</v>
      </c>
      <c r="B20" s="123"/>
      <c r="C20" s="123"/>
      <c r="D20" s="123"/>
      <c r="E20" s="123"/>
    </row>
    <row r="21" spans="1:5" ht="12.75">
      <c r="A21" s="123"/>
      <c r="B21" s="123"/>
      <c r="C21" s="123"/>
      <c r="D21" s="123"/>
      <c r="E21" s="123"/>
    </row>
    <row r="22" spans="1:5" ht="12.75">
      <c r="A22" s="123"/>
      <c r="B22" s="123"/>
      <c r="C22" s="123"/>
      <c r="D22" s="123"/>
      <c r="E22" s="123"/>
    </row>
    <row r="23" spans="1:5" ht="12.75">
      <c r="A23" s="123"/>
      <c r="B23" s="123"/>
      <c r="C23" s="123"/>
      <c r="D23" s="123"/>
      <c r="E23" s="123"/>
    </row>
    <row r="24" spans="1:5" ht="12.75">
      <c r="A24" s="78"/>
      <c r="B24" s="78"/>
      <c r="C24" s="78"/>
      <c r="D24" s="78"/>
      <c r="E24" s="78"/>
    </row>
    <row r="25" spans="1:5" ht="12.75">
      <c r="A25" s="78"/>
      <c r="B25" s="78"/>
      <c r="C25" s="78"/>
      <c r="D25" s="78"/>
      <c r="E25" s="78"/>
    </row>
    <row r="26" spans="1:5" ht="12.75">
      <c r="A26" s="78"/>
      <c r="B26" s="78"/>
      <c r="C26" s="78"/>
      <c r="D26" s="78"/>
      <c r="E26" s="78"/>
    </row>
    <row r="27" spans="1:5" ht="12.75">
      <c r="A27" s="78"/>
      <c r="B27" s="78"/>
      <c r="C27" s="78"/>
      <c r="D27" s="78"/>
      <c r="E27" s="78"/>
    </row>
  </sheetData>
  <mergeCells count="1">
    <mergeCell ref="A20:E23"/>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 width="18.7109375" style="0" customWidth="1"/>
    <col min="2" max="2" width="23.00390625" style="0" customWidth="1"/>
    <col min="3" max="3" width="25.00390625" style="0" customWidth="1"/>
    <col min="4" max="4" width="15.00390625" style="0" customWidth="1"/>
    <col min="5" max="5" width="16.7109375" style="0" customWidth="1"/>
    <col min="6" max="6" width="1.421875" style="0" customWidth="1"/>
  </cols>
  <sheetData>
    <row r="1" ht="14.25">
      <c r="A1" s="1" t="s">
        <v>162</v>
      </c>
    </row>
    <row r="3" spans="1:6" ht="25.5" customHeight="1">
      <c r="A3" s="2" t="s">
        <v>58</v>
      </c>
      <c r="B3" s="3" t="s">
        <v>59</v>
      </c>
      <c r="C3" s="3" t="s">
        <v>60</v>
      </c>
      <c r="D3" s="4" t="s">
        <v>2</v>
      </c>
      <c r="E3" s="126" t="s">
        <v>77</v>
      </c>
      <c r="F3" s="126"/>
    </row>
    <row r="4" spans="1:5" ht="12.75">
      <c r="A4" s="6"/>
      <c r="B4" s="7"/>
      <c r="C4" s="7"/>
      <c r="D4" s="7" t="s">
        <v>63</v>
      </c>
      <c r="E4" s="8"/>
    </row>
    <row r="5" spans="1:5" ht="12.75">
      <c r="A5" s="6"/>
      <c r="B5" s="6"/>
      <c r="C5" s="6"/>
      <c r="D5" s="6"/>
      <c r="E5" s="8"/>
    </row>
    <row r="6" spans="1:5" ht="27" customHeight="1">
      <c r="A6" s="9" t="s">
        <v>99</v>
      </c>
      <c r="B6" s="9" t="s">
        <v>78</v>
      </c>
      <c r="C6" s="10" t="s">
        <v>79</v>
      </c>
      <c r="D6" s="9">
        <v>553</v>
      </c>
      <c r="E6" s="9">
        <v>2011</v>
      </c>
    </row>
    <row r="7" spans="1:5" ht="27" customHeight="1">
      <c r="A7" s="9" t="s">
        <v>99</v>
      </c>
      <c r="B7" s="9" t="s">
        <v>80</v>
      </c>
      <c r="C7" s="10" t="s">
        <v>76</v>
      </c>
      <c r="D7" s="12" t="s">
        <v>81</v>
      </c>
      <c r="E7" s="9">
        <v>2011</v>
      </c>
    </row>
    <row r="8" spans="1:5" ht="42" customHeight="1">
      <c r="A8" s="17" t="s">
        <v>99</v>
      </c>
      <c r="B8" s="17" t="s">
        <v>82</v>
      </c>
      <c r="C8" s="18" t="s">
        <v>83</v>
      </c>
      <c r="D8" s="19" t="s">
        <v>84</v>
      </c>
      <c r="E8" s="17">
        <v>2011</v>
      </c>
    </row>
    <row r="9" spans="1:5" ht="28.5" customHeight="1">
      <c r="A9" s="9" t="s">
        <v>99</v>
      </c>
      <c r="B9" s="9" t="s">
        <v>80</v>
      </c>
      <c r="C9" s="10" t="s">
        <v>85</v>
      </c>
      <c r="D9" s="12" t="s">
        <v>86</v>
      </c>
      <c r="E9" s="12" t="s">
        <v>87</v>
      </c>
    </row>
    <row r="10" spans="1:5" ht="28.5" customHeight="1">
      <c r="A10" s="9" t="s">
        <v>119</v>
      </c>
      <c r="B10" s="9" t="s">
        <v>88</v>
      </c>
      <c r="C10" s="10" t="s">
        <v>3</v>
      </c>
      <c r="D10" s="9">
        <v>300</v>
      </c>
      <c r="E10" s="9">
        <v>2011</v>
      </c>
    </row>
    <row r="11" spans="1:5" ht="27" customHeight="1">
      <c r="A11" s="9" t="s">
        <v>100</v>
      </c>
      <c r="B11" s="9" t="s">
        <v>74</v>
      </c>
      <c r="C11" s="10" t="s">
        <v>90</v>
      </c>
      <c r="D11" s="9">
        <v>280</v>
      </c>
      <c r="E11" s="9">
        <v>2011</v>
      </c>
    </row>
    <row r="12" spans="1:5" ht="34.5" customHeight="1">
      <c r="A12" s="9" t="s">
        <v>99</v>
      </c>
      <c r="B12" s="9" t="s">
        <v>91</v>
      </c>
      <c r="C12" s="10" t="s">
        <v>92</v>
      </c>
      <c r="D12" s="9">
        <v>250</v>
      </c>
      <c r="E12" s="9">
        <v>2011</v>
      </c>
    </row>
    <row r="13" spans="1:5" ht="29.25" customHeight="1">
      <c r="A13" s="9" t="s">
        <v>99</v>
      </c>
      <c r="B13" s="9" t="s">
        <v>93</v>
      </c>
      <c r="C13" s="10" t="s">
        <v>94</v>
      </c>
      <c r="D13" s="12" t="s">
        <v>95</v>
      </c>
      <c r="E13" s="9">
        <v>2010</v>
      </c>
    </row>
    <row r="14" spans="1:5" ht="28.5" customHeight="1">
      <c r="A14" s="9" t="s">
        <v>99</v>
      </c>
      <c r="B14" s="9" t="s">
        <v>96</v>
      </c>
      <c r="C14" s="10" t="s">
        <v>89</v>
      </c>
      <c r="D14" s="12">
        <v>245</v>
      </c>
      <c r="E14" s="9">
        <v>2011</v>
      </c>
    </row>
    <row r="15" spans="1:5" ht="28.5" customHeight="1">
      <c r="A15" s="9" t="s">
        <v>99</v>
      </c>
      <c r="B15" s="9" t="s">
        <v>88</v>
      </c>
      <c r="C15" s="10" t="s">
        <v>97</v>
      </c>
      <c r="D15" s="9">
        <v>177</v>
      </c>
      <c r="E15" s="9">
        <v>2010</v>
      </c>
    </row>
    <row r="16" spans="1:5" ht="14.25" customHeight="1">
      <c r="A16" s="2"/>
      <c r="B16" s="2"/>
      <c r="C16" s="2"/>
      <c r="D16" s="2"/>
      <c r="E16" s="2"/>
    </row>
    <row r="17" ht="14.25" customHeight="1"/>
    <row r="18" spans="1:5" ht="14.25" customHeight="1">
      <c r="A18" s="116" t="s">
        <v>4</v>
      </c>
      <c r="B18" s="116"/>
      <c r="C18" s="116"/>
      <c r="D18" s="116"/>
      <c r="E18" s="116"/>
    </row>
    <row r="19" spans="1:5" ht="14.25" customHeight="1">
      <c r="A19" s="116"/>
      <c r="B19" s="116"/>
      <c r="C19" s="116"/>
      <c r="D19" s="116"/>
      <c r="E19" s="116"/>
    </row>
    <row r="20" spans="1:5" ht="14.25" customHeight="1">
      <c r="A20" s="116"/>
      <c r="B20" s="116"/>
      <c r="C20" s="116"/>
      <c r="D20" s="116"/>
      <c r="E20" s="116"/>
    </row>
    <row r="21" ht="14.25" customHeight="1">
      <c r="A21" s="21" t="s">
        <v>98</v>
      </c>
    </row>
    <row r="22" spans="1:5" ht="14.25" customHeight="1">
      <c r="A22" s="116" t="s">
        <v>5</v>
      </c>
      <c r="B22" s="116"/>
      <c r="C22" s="116"/>
      <c r="D22" s="116"/>
      <c r="E22" s="116"/>
    </row>
    <row r="23" spans="1:5" s="22" customFormat="1" ht="12" customHeight="1">
      <c r="A23"/>
      <c r="B23"/>
      <c r="C23"/>
      <c r="D23"/>
      <c r="E23"/>
    </row>
    <row r="24" spans="1:5" ht="117" customHeight="1">
      <c r="A24" s="122" t="s">
        <v>6</v>
      </c>
      <c r="B24" s="122"/>
      <c r="C24" s="122"/>
      <c r="D24" s="122"/>
      <c r="E24" s="122"/>
    </row>
    <row r="25" spans="1:5" ht="129" customHeight="1">
      <c r="A25" s="124" t="s">
        <v>7</v>
      </c>
      <c r="B25" s="125"/>
      <c r="C25" s="125"/>
      <c r="D25" s="125"/>
      <c r="E25" s="125"/>
    </row>
    <row r="26" spans="1:5" ht="44.25" customHeight="1">
      <c r="A26" s="122" t="s">
        <v>8</v>
      </c>
      <c r="B26" s="122"/>
      <c r="C26" s="122"/>
      <c r="D26" s="122"/>
      <c r="E26" s="122"/>
    </row>
    <row r="27" spans="1:5" ht="12.75">
      <c r="A27" s="23"/>
      <c r="B27" s="23"/>
      <c r="C27" s="23"/>
      <c r="D27" s="23"/>
      <c r="E27" s="23"/>
    </row>
    <row r="28" spans="1:5" ht="12.75">
      <c r="A28" s="23"/>
      <c r="B28" s="23"/>
      <c r="C28" s="23"/>
      <c r="D28" s="23"/>
      <c r="E28" s="23"/>
    </row>
    <row r="29" spans="1:5" ht="12.75">
      <c r="A29" s="23"/>
      <c r="B29" s="23"/>
      <c r="C29" s="23"/>
      <c r="D29" s="23"/>
      <c r="E29" s="23"/>
    </row>
    <row r="30" spans="1:5" ht="12.75">
      <c r="A30" s="23"/>
      <c r="B30" s="23"/>
      <c r="C30" s="23"/>
      <c r="D30" s="23"/>
      <c r="E30" s="23"/>
    </row>
    <row r="31" spans="1:5" ht="12.75" customHeight="1" hidden="1">
      <c r="A31" s="23"/>
      <c r="B31" s="23"/>
      <c r="C31" s="23"/>
      <c r="D31" s="23"/>
      <c r="E31" s="23"/>
    </row>
    <row r="32" spans="1:5" ht="12.75">
      <c r="A32" s="23"/>
      <c r="B32" s="23"/>
      <c r="C32" s="23"/>
      <c r="D32" s="23"/>
      <c r="E32" s="23"/>
    </row>
    <row r="33" spans="1:5" ht="12.75">
      <c r="A33" s="23"/>
      <c r="B33" s="23"/>
      <c r="C33" s="23"/>
      <c r="D33" s="23"/>
      <c r="E33" s="23"/>
    </row>
    <row r="34" spans="1:5" ht="12.75">
      <c r="A34" s="24"/>
      <c r="B34" s="24"/>
      <c r="C34" s="24"/>
      <c r="D34" s="24"/>
      <c r="E34" s="24"/>
    </row>
    <row r="35" spans="1:5" ht="12.75">
      <c r="A35" s="24"/>
      <c r="B35" s="24"/>
      <c r="C35" s="24"/>
      <c r="D35" s="24"/>
      <c r="E35" s="24"/>
    </row>
  </sheetData>
  <mergeCells count="6">
    <mergeCell ref="A25:E25"/>
    <mergeCell ref="A26:E26"/>
    <mergeCell ref="E3:F3"/>
    <mergeCell ref="A24:E24"/>
    <mergeCell ref="A18:E20"/>
    <mergeCell ref="A22:E22"/>
  </mergeCells>
  <printOptions/>
  <pageMargins left="0.4" right="0.4" top="0.4" bottom="0.4"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1" max="1" width="11.8515625" style="0" customWidth="1"/>
    <col min="2" max="2" width="15.7109375" style="0" customWidth="1"/>
  </cols>
  <sheetData>
    <row r="1" ht="12.75">
      <c r="A1" s="1" t="s">
        <v>165</v>
      </c>
    </row>
    <row r="3" spans="1:2" ht="30" customHeight="1">
      <c r="A3" s="3" t="s">
        <v>103</v>
      </c>
      <c r="B3" s="5" t="s">
        <v>104</v>
      </c>
    </row>
    <row r="4" ht="12.75">
      <c r="B4" s="27" t="s">
        <v>63</v>
      </c>
    </row>
    <row r="6" spans="1:2" ht="14.25">
      <c r="A6" t="s">
        <v>105</v>
      </c>
      <c r="B6" s="50">
        <v>2555.3</v>
      </c>
    </row>
    <row r="7" spans="1:2" ht="12.75">
      <c r="A7" t="s">
        <v>106</v>
      </c>
      <c r="B7" s="50">
        <v>318</v>
      </c>
    </row>
    <row r="8" spans="1:2" ht="12.75">
      <c r="A8" t="s">
        <v>107</v>
      </c>
      <c r="B8" s="50">
        <v>36</v>
      </c>
    </row>
    <row r="9" spans="1:2" ht="12.75">
      <c r="A9" t="s">
        <v>108</v>
      </c>
      <c r="B9" s="50">
        <v>35</v>
      </c>
    </row>
    <row r="10" spans="1:2" ht="12.75">
      <c r="A10" t="s">
        <v>109</v>
      </c>
      <c r="B10" s="50">
        <v>13</v>
      </c>
    </row>
    <row r="11" spans="1:2" ht="12.75">
      <c r="A11" t="s">
        <v>110</v>
      </c>
      <c r="B11" s="94" t="s">
        <v>142</v>
      </c>
    </row>
    <row r="12" spans="1:2" ht="12.75">
      <c r="A12" t="s">
        <v>111</v>
      </c>
      <c r="B12" s="94" t="s">
        <v>142</v>
      </c>
    </row>
    <row r="13" ht="12.75">
      <c r="B13" s="50"/>
    </row>
    <row r="14" spans="1:3" ht="12.75">
      <c r="A14" s="2" t="s">
        <v>112</v>
      </c>
      <c r="B14" s="92">
        <f>SUM(B6:B12)+0.6</f>
        <v>2957.9</v>
      </c>
      <c r="C14" s="25"/>
    </row>
    <row r="16" spans="1:7" ht="14.25" customHeight="1">
      <c r="A16" s="116" t="s">
        <v>9</v>
      </c>
      <c r="B16" s="116"/>
      <c r="C16" s="116"/>
      <c r="D16" s="116"/>
      <c r="E16" s="116"/>
      <c r="F16" s="116"/>
      <c r="G16" s="116"/>
    </row>
    <row r="17" spans="1:7" ht="14.25" customHeight="1">
      <c r="A17" s="116"/>
      <c r="B17" s="116"/>
      <c r="C17" s="116"/>
      <c r="D17" s="116"/>
      <c r="E17" s="116"/>
      <c r="F17" s="116"/>
      <c r="G17" s="116"/>
    </row>
    <row r="18" spans="1:7" ht="14.25" customHeight="1">
      <c r="A18" s="116"/>
      <c r="B18" s="116"/>
      <c r="C18" s="116"/>
      <c r="D18" s="116"/>
      <c r="E18" s="116"/>
      <c r="F18" s="116"/>
      <c r="G18" s="116"/>
    </row>
    <row r="20" spans="1:7" ht="12.75">
      <c r="A20" s="119" t="s">
        <v>113</v>
      </c>
      <c r="B20" s="119"/>
      <c r="C20" s="119"/>
      <c r="D20" s="119"/>
      <c r="E20" s="119"/>
      <c r="F20" s="119"/>
      <c r="G20" s="119"/>
    </row>
    <row r="21" spans="1:7" ht="12.75">
      <c r="A21" s="119"/>
      <c r="B21" s="119"/>
      <c r="C21" s="119"/>
      <c r="D21" s="119"/>
      <c r="E21" s="119"/>
      <c r="F21" s="119"/>
      <c r="G21" s="119"/>
    </row>
    <row r="22" spans="1:7" ht="12.75">
      <c r="A22" s="119"/>
      <c r="B22" s="119"/>
      <c r="C22" s="119"/>
      <c r="D22" s="119"/>
      <c r="E22" s="119"/>
      <c r="F22" s="119"/>
      <c r="G22" s="119"/>
    </row>
  </sheetData>
  <mergeCells count="2">
    <mergeCell ref="A16:G18"/>
    <mergeCell ref="A20:G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140625" style="0" customWidth="1"/>
    <col min="2" max="2" width="13.28125" style="0" customWidth="1"/>
    <col min="3" max="3" width="2.421875" style="0" customWidth="1"/>
    <col min="4" max="4" width="14.140625" style="0" customWidth="1"/>
    <col min="5" max="5" width="11.57421875" style="0" customWidth="1"/>
  </cols>
  <sheetData>
    <row r="1" ht="12.75">
      <c r="A1" s="1" t="s">
        <v>166</v>
      </c>
    </row>
    <row r="3" spans="4:5" ht="12.75">
      <c r="D3" s="127" t="s">
        <v>114</v>
      </c>
      <c r="E3" s="127"/>
    </row>
    <row r="4" spans="1:5" ht="25.5">
      <c r="A4" s="2" t="s">
        <v>103</v>
      </c>
      <c r="B4" s="5" t="s">
        <v>115</v>
      </c>
      <c r="C4" s="5"/>
      <c r="D4" s="5" t="s">
        <v>116</v>
      </c>
      <c r="E4" s="5" t="s">
        <v>117</v>
      </c>
    </row>
    <row r="5" spans="4:5" ht="12.75">
      <c r="D5" s="128" t="s">
        <v>63</v>
      </c>
      <c r="E5" s="128"/>
    </row>
    <row r="7" spans="1:5" ht="12.75">
      <c r="A7" t="s">
        <v>110</v>
      </c>
      <c r="B7">
        <v>4</v>
      </c>
      <c r="D7" s="50">
        <v>53</v>
      </c>
      <c r="E7" s="50">
        <v>100</v>
      </c>
    </row>
    <row r="8" spans="1:5" ht="12.75">
      <c r="A8" t="s">
        <v>100</v>
      </c>
      <c r="B8">
        <v>1</v>
      </c>
      <c r="D8" s="50">
        <v>2</v>
      </c>
      <c r="E8" s="50">
        <v>20</v>
      </c>
    </row>
    <row r="9" spans="1:5" ht="12.75">
      <c r="A9" t="s">
        <v>99</v>
      </c>
      <c r="B9">
        <v>20</v>
      </c>
      <c r="D9" s="50">
        <v>907.6</v>
      </c>
      <c r="E9" s="50">
        <v>1016.6</v>
      </c>
    </row>
    <row r="10" spans="1:5" ht="12.75">
      <c r="A10" t="s">
        <v>118</v>
      </c>
      <c r="B10">
        <v>1</v>
      </c>
      <c r="D10" s="50">
        <v>10</v>
      </c>
      <c r="E10" s="50">
        <v>10</v>
      </c>
    </row>
    <row r="11" spans="1:5" ht="12.75">
      <c r="A11" t="s">
        <v>119</v>
      </c>
      <c r="B11">
        <v>1</v>
      </c>
      <c r="D11" s="94" t="s">
        <v>142</v>
      </c>
      <c r="E11" s="50">
        <v>1</v>
      </c>
    </row>
    <row r="12" spans="1:5" ht="12.75">
      <c r="A12" t="s">
        <v>108</v>
      </c>
      <c r="B12">
        <v>2</v>
      </c>
      <c r="D12" s="50">
        <v>8</v>
      </c>
      <c r="E12" s="50">
        <v>8</v>
      </c>
    </row>
    <row r="13" spans="1:5" ht="12.75">
      <c r="A13" t="s">
        <v>109</v>
      </c>
      <c r="B13">
        <v>6</v>
      </c>
      <c r="D13" s="50">
        <v>251</v>
      </c>
      <c r="E13" s="50">
        <v>326</v>
      </c>
    </row>
    <row r="14" spans="1:5" ht="12.75">
      <c r="A14" t="s">
        <v>106</v>
      </c>
      <c r="B14">
        <v>42</v>
      </c>
      <c r="D14" s="50">
        <v>1082.5</v>
      </c>
      <c r="E14" s="50">
        <v>1901.5</v>
      </c>
    </row>
    <row r="15" spans="1:5" ht="12.75">
      <c r="A15" t="s">
        <v>111</v>
      </c>
      <c r="B15">
        <v>1</v>
      </c>
      <c r="D15" s="50">
        <v>10</v>
      </c>
      <c r="E15" s="50">
        <v>10</v>
      </c>
    </row>
    <row r="16" spans="1:5" ht="12.75">
      <c r="A16" t="s">
        <v>120</v>
      </c>
      <c r="B16">
        <v>11</v>
      </c>
      <c r="D16" s="50">
        <v>297.4</v>
      </c>
      <c r="E16" s="50">
        <v>322.4</v>
      </c>
    </row>
    <row r="17" spans="1:5" ht="12.75">
      <c r="A17" t="s">
        <v>107</v>
      </c>
      <c r="B17">
        <v>6</v>
      </c>
      <c r="D17" s="50">
        <v>244</v>
      </c>
      <c r="E17" s="50">
        <v>244</v>
      </c>
    </row>
    <row r="18" spans="1:5" ht="14.25">
      <c r="A18" t="s">
        <v>121</v>
      </c>
      <c r="B18">
        <v>1</v>
      </c>
      <c r="D18" s="94" t="s">
        <v>89</v>
      </c>
      <c r="E18" s="94" t="s">
        <v>89</v>
      </c>
    </row>
    <row r="19" spans="1:5" ht="12.75">
      <c r="A19" t="s">
        <v>122</v>
      </c>
      <c r="B19">
        <v>1</v>
      </c>
      <c r="D19" s="94" t="s">
        <v>142</v>
      </c>
      <c r="E19" s="94" t="s">
        <v>142</v>
      </c>
    </row>
    <row r="20" spans="4:5" ht="12.75">
      <c r="D20" s="50"/>
      <c r="E20" s="50"/>
    </row>
    <row r="21" spans="1:5" ht="12.75">
      <c r="A21" s="2" t="s">
        <v>123</v>
      </c>
      <c r="B21" s="2">
        <f>SUM(B7:B16)+SUM(B17:B19)</f>
        <v>97</v>
      </c>
      <c r="C21" s="2"/>
      <c r="D21" s="92">
        <f>SUM(D7:D16)+D17+0.4</f>
        <v>2865.9</v>
      </c>
      <c r="E21" s="92">
        <f>SUM(E7:E16)+E17+0.2</f>
        <v>3959.7</v>
      </c>
    </row>
    <row r="23" ht="14.25">
      <c r="A23" s="21" t="s">
        <v>124</v>
      </c>
    </row>
    <row r="25" spans="1:8" ht="12.75">
      <c r="A25" s="119" t="s">
        <v>125</v>
      </c>
      <c r="B25" s="119"/>
      <c r="C25" s="119"/>
      <c r="D25" s="119"/>
      <c r="E25" s="119"/>
      <c r="F25" s="119"/>
      <c r="G25" s="119"/>
      <c r="H25" s="119"/>
    </row>
    <row r="26" spans="1:8" ht="12.75">
      <c r="A26" s="119"/>
      <c r="B26" s="119"/>
      <c r="C26" s="119"/>
      <c r="D26" s="119"/>
      <c r="E26" s="119"/>
      <c r="F26" s="119"/>
      <c r="G26" s="119"/>
      <c r="H26" s="119"/>
    </row>
    <row r="27" spans="1:8" ht="12.75">
      <c r="A27" s="119"/>
      <c r="B27" s="119"/>
      <c r="C27" s="119"/>
      <c r="D27" s="119"/>
      <c r="E27" s="119"/>
      <c r="F27" s="119"/>
      <c r="G27" s="119"/>
      <c r="H27" s="119"/>
    </row>
  </sheetData>
  <mergeCells count="3">
    <mergeCell ref="D3:E3"/>
    <mergeCell ref="D5:E5"/>
    <mergeCell ref="A25:H2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Dorn</dc:creator>
  <cp:keywords/>
  <dc:description/>
  <cp:lastModifiedBy>Sway</cp:lastModifiedBy>
  <cp:lastPrinted>2008-11-10T23:38:20Z</cp:lastPrinted>
  <dcterms:created xsi:type="dcterms:W3CDTF">2008-09-30T13:39:46Z</dcterms:created>
  <dcterms:modified xsi:type="dcterms:W3CDTF">2009-04-06T20:34:34Z</dcterms:modified>
  <cp:category/>
  <cp:version/>
  <cp:contentType/>
  <cp:contentStatus/>
</cp:coreProperties>
</file>